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mc:AlternateContent xmlns:mc="http://schemas.openxmlformats.org/markup-compatibility/2006">
    <mc:Choice Requires="x15">
      <x15ac:absPath xmlns:x15ac="http://schemas.microsoft.com/office/spreadsheetml/2010/11/ac" url="C:\Users\Tomaskovic\Favorites\Documents\PRORAČUN 2024\REBALANS\III.rebalans\"/>
    </mc:Choice>
  </mc:AlternateContent>
  <xr:revisionPtr revIDLastSave="0" documentId="13_ncr:1_{75D2E042-6078-4544-9D9B-9DD7DD579EA9}" xr6:coauthVersionLast="47" xr6:coauthVersionMax="47" xr10:uidLastSave="{00000000-0000-0000-0000-000000000000}"/>
  <bookViews>
    <workbookView xWindow="-120" yWindow="-120" windowWidth="29040" windowHeight="15840" firstSheet="2" activeTab="8" xr2:uid="{00000000-000D-0000-FFFF-FFFF00000000}"/>
  </bookViews>
  <sheets>
    <sheet name="SAŽETAK" sheetId="8" r:id="rId1"/>
    <sheet name=" Račun prihoda i rashoda" sheetId="3" r:id="rId2"/>
    <sheet name="Prihodi i rashodi po izvorima" sheetId="12" r:id="rId3"/>
    <sheet name="Rashodi prema funkcijskoj kl" sheetId="5" r:id="rId4"/>
    <sheet name="Račun financiranja" sheetId="6" r:id="rId5"/>
    <sheet name="POSEBNI DIO" sheetId="7" r:id="rId6"/>
    <sheet name="Članak 8." sheetId="10" r:id="rId7"/>
    <sheet name="Članak 9." sheetId="11" r:id="rId8"/>
    <sheet name="ZAVRŠNE ODREDBE" sheetId="9"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12" l="1"/>
  <c r="F24" i="3"/>
  <c r="F25" i="3"/>
  <c r="F26" i="3"/>
  <c r="F27" i="3"/>
  <c r="F11" i="3"/>
  <c r="H14" i="8"/>
  <c r="G14" i="8"/>
  <c r="F12" i="3"/>
  <c r="F44" i="6"/>
  <c r="D34" i="12"/>
  <c r="G62" i="7"/>
  <c r="H34" i="8" l="1"/>
  <c r="F60" i="7" l="1"/>
  <c r="E60" i="7"/>
  <c r="E59" i="7" s="1"/>
  <c r="E45" i="7"/>
  <c r="E44" i="7" s="1"/>
  <c r="E43" i="7" s="1"/>
  <c r="E40" i="7"/>
  <c r="E39" i="7" s="1"/>
  <c r="E38" i="7" s="1"/>
  <c r="E35" i="7"/>
  <c r="E34" i="7" s="1"/>
  <c r="E33" i="7" s="1"/>
  <c r="E31" i="7"/>
  <c r="E30" i="7" s="1"/>
  <c r="E28" i="7"/>
  <c r="E27" i="7" s="1"/>
  <c r="E25" i="7"/>
  <c r="E24" i="7" s="1"/>
  <c r="E22" i="7"/>
  <c r="E21" i="7" s="1"/>
  <c r="E18" i="7"/>
  <c r="E17" i="7" s="1"/>
  <c r="E15" i="7"/>
  <c r="E14" i="7" s="1"/>
  <c r="E11" i="7"/>
  <c r="E10" i="7" s="1"/>
  <c r="E51" i="7"/>
  <c r="E50" i="7" s="1"/>
  <c r="E54" i="7"/>
  <c r="E56" i="7"/>
  <c r="E67" i="7"/>
  <c r="E66" i="7" s="1"/>
  <c r="E9" i="7" l="1"/>
  <c r="E53" i="7"/>
  <c r="E49" i="7" s="1"/>
  <c r="E58" i="7"/>
  <c r="E8" i="7" l="1"/>
  <c r="F41" i="6"/>
  <c r="F40" i="6" s="1"/>
  <c r="F39" i="6" s="1"/>
  <c r="F38" i="6" s="1"/>
  <c r="F46" i="6" s="1"/>
  <c r="G41" i="6"/>
  <c r="H43" i="6"/>
  <c r="H42" i="6"/>
  <c r="E23" i="12" l="1"/>
  <c r="E21" i="12"/>
  <c r="E19" i="12"/>
  <c r="E18" i="12"/>
  <c r="E16" i="12"/>
  <c r="E14" i="12"/>
  <c r="E12" i="12"/>
  <c r="D17" i="12"/>
  <c r="E41" i="12"/>
  <c r="E39" i="12"/>
  <c r="E37" i="12"/>
  <c r="E36" i="12"/>
  <c r="E34" i="12"/>
  <c r="E32" i="12"/>
  <c r="E30" i="12"/>
  <c r="F13" i="3" l="1"/>
  <c r="F14" i="3"/>
  <c r="F15" i="3"/>
  <c r="F16" i="3"/>
  <c r="F28" i="3"/>
  <c r="F31" i="3"/>
  <c r="B11" i="5" l="1"/>
  <c r="B10" i="5" s="1"/>
  <c r="B9" i="5" s="1"/>
  <c r="D29" i="3"/>
  <c r="F18" i="8" s="1"/>
  <c r="D25" i="3"/>
  <c r="D17" i="3"/>
  <c r="D11" i="3"/>
  <c r="D10" i="3" s="1"/>
  <c r="E33" i="12"/>
  <c r="C40" i="12"/>
  <c r="C38" i="12"/>
  <c r="C35" i="12"/>
  <c r="C33" i="12"/>
  <c r="C31" i="12"/>
  <c r="C29" i="12"/>
  <c r="C22" i="12"/>
  <c r="C20" i="12"/>
  <c r="C17" i="12"/>
  <c r="C15" i="12"/>
  <c r="C13" i="12"/>
  <c r="C11" i="12"/>
  <c r="E40" i="12"/>
  <c r="D40" i="12"/>
  <c r="E38" i="12"/>
  <c r="D38" i="12"/>
  <c r="E35" i="12"/>
  <c r="D35" i="12"/>
  <c r="D33" i="12"/>
  <c r="E31" i="12"/>
  <c r="D31" i="12"/>
  <c r="D29" i="12"/>
  <c r="E29" i="12"/>
  <c r="E22" i="12"/>
  <c r="D22" i="12"/>
  <c r="E20" i="12"/>
  <c r="D20" i="12"/>
  <c r="E17" i="12"/>
  <c r="E15" i="12"/>
  <c r="D15" i="12"/>
  <c r="E13" i="12"/>
  <c r="D13" i="12"/>
  <c r="E11" i="12"/>
  <c r="D11" i="12"/>
  <c r="F29" i="3"/>
  <c r="E29" i="3"/>
  <c r="G18" i="8" s="1"/>
  <c r="E25" i="3"/>
  <c r="F17" i="3"/>
  <c r="E11" i="3"/>
  <c r="D10" i="12" l="1"/>
  <c r="E10" i="12"/>
  <c r="C10" i="12"/>
  <c r="C28" i="12"/>
  <c r="E24" i="3"/>
  <c r="C12" i="5" s="1"/>
  <c r="D12" i="5" s="1"/>
  <c r="D24" i="3"/>
  <c r="H18" i="8"/>
  <c r="E10" i="3"/>
  <c r="F10" i="3" s="1"/>
  <c r="D28" i="12"/>
  <c r="F74" i="7" l="1"/>
  <c r="F73" i="7" s="1"/>
  <c r="F71" i="7"/>
  <c r="F70" i="7" s="1"/>
  <c r="F15" i="7"/>
  <c r="F22" i="7"/>
  <c r="G22" i="7" s="1"/>
  <c r="G23" i="7"/>
  <c r="F21" i="7" l="1"/>
  <c r="G21" i="7" s="1"/>
  <c r="G40" i="6" l="1"/>
  <c r="H40" i="6" s="1"/>
  <c r="H44" i="6"/>
  <c r="G75" i="7"/>
  <c r="G72" i="7"/>
  <c r="G69" i="7"/>
  <c r="G68" i="7"/>
  <c r="G65" i="7"/>
  <c r="G61" i="7"/>
  <c r="G57" i="7"/>
  <c r="G55" i="7"/>
  <c r="G52" i="7"/>
  <c r="G48" i="7"/>
  <c r="G46" i="7"/>
  <c r="G42" i="7"/>
  <c r="G41" i="7"/>
  <c r="G37" i="7"/>
  <c r="G36" i="7"/>
  <c r="G32" i="7"/>
  <c r="G29" i="7"/>
  <c r="G26" i="7"/>
  <c r="G20" i="7"/>
  <c r="G16" i="7"/>
  <c r="G74" i="7"/>
  <c r="G71" i="7"/>
  <c r="G64" i="7"/>
  <c r="G73" i="7"/>
  <c r="G70" i="7"/>
  <c r="G63" i="7"/>
  <c r="G19" i="7"/>
  <c r="F59" i="7"/>
  <c r="H41" i="6" l="1"/>
  <c r="G39" i="6"/>
  <c r="H39" i="6" s="1"/>
  <c r="G46" i="6" l="1"/>
  <c r="G38" i="6"/>
  <c r="D11" i="5" l="1"/>
  <c r="D10" i="5" s="1"/>
  <c r="D9" i="5" s="1"/>
  <c r="C11" i="5"/>
  <c r="C10" i="5" s="1"/>
  <c r="C9" i="5" s="1"/>
  <c r="H46" i="6" l="1"/>
  <c r="H38" i="6"/>
  <c r="F67" i="7"/>
  <c r="F66" i="7" s="1"/>
  <c r="F58" i="7" s="1"/>
  <c r="F54" i="7"/>
  <c r="F56" i="7"/>
  <c r="F51" i="7"/>
  <c r="F50" i="7" s="1"/>
  <c r="F45" i="7"/>
  <c r="F44" i="7" s="1"/>
  <c r="F43" i="7" s="1"/>
  <c r="F40" i="7"/>
  <c r="F39" i="7" s="1"/>
  <c r="F38" i="7" s="1"/>
  <c r="F35" i="7"/>
  <c r="F34" i="7" s="1"/>
  <c r="F33" i="7" s="1"/>
  <c r="F31" i="7"/>
  <c r="F30" i="7" s="1"/>
  <c r="F28" i="7"/>
  <c r="F27" i="7" s="1"/>
  <c r="F25" i="7"/>
  <c r="F24" i="7" s="1"/>
  <c r="F18" i="7"/>
  <c r="F17" i="7" s="1"/>
  <c r="F11" i="7"/>
  <c r="F10" i="7" s="1"/>
  <c r="G15" i="7"/>
  <c r="F14" i="7"/>
  <c r="F9" i="7" l="1"/>
  <c r="F53" i="7"/>
  <c r="F49" i="7" s="1"/>
  <c r="G13" i="8"/>
  <c r="G44" i="8" s="1"/>
  <c r="F8" i="7" l="1"/>
  <c r="G54" i="7"/>
  <c r="G56" i="7"/>
  <c r="G14" i="7"/>
  <c r="G45" i="7" l="1"/>
  <c r="G27" i="7"/>
  <c r="G28" i="7"/>
  <c r="G30" i="7"/>
  <c r="G31" i="7"/>
  <c r="G35" i="7"/>
  <c r="G50" i="7"/>
  <c r="G51" i="7"/>
  <c r="G40" i="7"/>
  <c r="G13" i="7"/>
  <c r="G66" i="7"/>
  <c r="G67" i="7"/>
  <c r="G12" i="7"/>
  <c r="G59" i="7"/>
  <c r="G60" i="7"/>
  <c r="G17" i="7"/>
  <c r="G18" i="7"/>
  <c r="G24" i="7"/>
  <c r="G25" i="7"/>
  <c r="G58" i="7" l="1"/>
  <c r="G11" i="7"/>
  <c r="G39" i="7"/>
  <c r="G38" i="7" s="1"/>
  <c r="G44" i="7"/>
  <c r="G43" i="7" s="1"/>
  <c r="G53" i="7"/>
  <c r="G49" i="7" s="1"/>
  <c r="G34" i="7"/>
  <c r="G33" i="7" s="1"/>
  <c r="F14" i="8" l="1"/>
  <c r="F13" i="8" s="1"/>
  <c r="F17" i="8"/>
  <c r="F16" i="8" s="1"/>
  <c r="F45" i="8" s="1"/>
  <c r="G17" i="8"/>
  <c r="G16" i="8" s="1"/>
  <c r="G45" i="8" s="1"/>
  <c r="G10" i="7"/>
  <c r="H37" i="8"/>
  <c r="F37" i="8"/>
  <c r="F34" i="8" s="1"/>
  <c r="G37" i="8"/>
  <c r="G34" i="8" s="1"/>
  <c r="F19" i="8" l="1"/>
  <c r="G9" i="7"/>
  <c r="G8" i="7" s="1"/>
  <c r="F44" i="8"/>
  <c r="H27" i="8"/>
  <c r="G27" i="8"/>
  <c r="F27" i="8"/>
  <c r="H13" i="8"/>
  <c r="H44" i="8" s="1"/>
  <c r="H17" i="8" l="1"/>
  <c r="H16" i="8" s="1"/>
  <c r="H45" i="8" s="1"/>
  <c r="H46" i="8" s="1"/>
  <c r="G46" i="8"/>
  <c r="F46" i="8"/>
  <c r="G19" i="8"/>
  <c r="H19" i="8" l="1"/>
</calcChain>
</file>

<file path=xl/sharedStrings.xml><?xml version="1.0" encoding="utf-8"?>
<sst xmlns="http://schemas.openxmlformats.org/spreadsheetml/2006/main" count="460" uniqueCount="251">
  <si>
    <t>PRIHODI UKUPNO</t>
  </si>
  <si>
    <t>PRIHODI POSLOVANJA</t>
  </si>
  <si>
    <t>RASHODI UKUPNO</t>
  </si>
  <si>
    <t>RAZLIKA - VIŠAK / MANJAK</t>
  </si>
  <si>
    <t>NETO FINANCIRANJE</t>
  </si>
  <si>
    <t>Naziv prihoda</t>
  </si>
  <si>
    <t xml:space="preserve">A. RAČUN PRIHODA I RASHODA </t>
  </si>
  <si>
    <t>Razred</t>
  </si>
  <si>
    <t>Skupina</t>
  </si>
  <si>
    <t>Izvor</t>
  </si>
  <si>
    <t>Prihodi poslovanja</t>
  </si>
  <si>
    <t>Prihodi od prodaje nefinancijske imovine</t>
  </si>
  <si>
    <t>RASHODI POSLOVANJA</t>
  </si>
  <si>
    <t>Naziv rashoda</t>
  </si>
  <si>
    <t>Rashodi poslovanja</t>
  </si>
  <si>
    <t>Rashodi za zaposlene</t>
  </si>
  <si>
    <t>Rashodi za nabavu nefinancijske imovine</t>
  </si>
  <si>
    <t>Rashodi za nabavu neproizvedene dugotrajne imovine</t>
  </si>
  <si>
    <t>RASHODI PREMA FUNKCIJSKOJ KLASIFIKACIJI</t>
  </si>
  <si>
    <t>UKUPNI RASHODI</t>
  </si>
  <si>
    <t>Primici od financijske imovine i zaduživanja</t>
  </si>
  <si>
    <t>Izdaci za financijsku imovinu i otplate zajmova</t>
  </si>
  <si>
    <t>II. POSEBNI DIO</t>
  </si>
  <si>
    <t>I. OPĆI DIO</t>
  </si>
  <si>
    <t>Šifra</t>
  </si>
  <si>
    <t xml:space="preserve">Naziv </t>
  </si>
  <si>
    <t>Materijalni rashodi</t>
  </si>
  <si>
    <t>A) SAŽETAK RAČUNA PRIHODA I RASHODA</t>
  </si>
  <si>
    <t>B) SAŽETAK RAČUNA FINANCIRANJA</t>
  </si>
  <si>
    <t>Prihodi od prodaje proizvedene dugotrajne imovine</t>
  </si>
  <si>
    <t>Pomoći iz inozemstva i od subjekata unutar općeg proračuna</t>
  </si>
  <si>
    <t>Prihodi iz nadležnog proračuna i od HZZO-a temeljem ugovornih obveza</t>
  </si>
  <si>
    <t>Rashodi za nabavu proizvedene dugotrajne imovine</t>
  </si>
  <si>
    <t>C) PRENESENI VIŠAK ILI PRENESENI MANJAK I VIŠEGODIŠNJI PLAN URAVNOTEŽENJA</t>
  </si>
  <si>
    <t>Naziv</t>
  </si>
  <si>
    <t>EUR</t>
  </si>
  <si>
    <t>Višak prihoda iz prethodne godine koji će se rasporediti</t>
  </si>
  <si>
    <t>Manjak prihoda iz prethodne godine za pokriće</t>
  </si>
  <si>
    <t>UKUPNO FINANCIJSKI PLAN (A.+B.+C.)</t>
  </si>
  <si>
    <t>RAZLIKA</t>
  </si>
  <si>
    <t>4.7.</t>
  </si>
  <si>
    <t>Prihodi od imovine</t>
  </si>
  <si>
    <t>2.7.</t>
  </si>
  <si>
    <t>Prihodi od upravnih i administrativnih pristojbi, pristojbi po posebnim propisima i naknada</t>
  </si>
  <si>
    <t>3.4.</t>
  </si>
  <si>
    <t>6.4.</t>
  </si>
  <si>
    <t>Prihodi od prodaje proizvoda i robe te pruženih usluga, prihodi od donacija te povrati po protestiranim jamstvima</t>
  </si>
  <si>
    <t>5.6.</t>
  </si>
  <si>
    <t>1.1.</t>
  </si>
  <si>
    <t>Financijski rashodi</t>
  </si>
  <si>
    <t>PROGRAM 4090</t>
  </si>
  <si>
    <t>DRUŠTVENA BRIGA O DJECI PREDŠKOLSKE DOBI</t>
  </si>
  <si>
    <t>Aktivnost A409001</t>
  </si>
  <si>
    <t>Redovna djelatnost dječjeg vrtića</t>
  </si>
  <si>
    <t>Izvor financiranja 1.1.</t>
  </si>
  <si>
    <t>GRAD SAMOBOR - OPĆI PRIHODI I PRIMICI</t>
  </si>
  <si>
    <t>Izvor financiranja 2.7.</t>
  </si>
  <si>
    <t>D.V. IZVOR-VLASTITI PRIHODI</t>
  </si>
  <si>
    <t>Izvor financiranja 3.4.</t>
  </si>
  <si>
    <t>D.V. IZVOR-POSEBNE NAMJENE</t>
  </si>
  <si>
    <t>Izvor financiranja 5.6.</t>
  </si>
  <si>
    <t>D.V. IZVOR-PRIHODI OD DONACIJA</t>
  </si>
  <si>
    <t>Izvor financiranja 6.4.</t>
  </si>
  <si>
    <t>D.V. IZVOR-PRIHODI  OD NEFINANCIJSKE IMOVINE</t>
  </si>
  <si>
    <t>Aktivnost A409005</t>
  </si>
  <si>
    <t>Posebni program-Montessori</t>
  </si>
  <si>
    <t>Aktivnost A409006</t>
  </si>
  <si>
    <t>Posebni program-rano učenje njemačkog jezika</t>
  </si>
  <si>
    <t>Aktivnost A409007</t>
  </si>
  <si>
    <t>Posebni program-igraonice</t>
  </si>
  <si>
    <t>Rahodi za nabavu nefinancijske imovine</t>
  </si>
  <si>
    <t>Aktivnost A409008</t>
  </si>
  <si>
    <t>Programi javnih potreba-predškola I TUR</t>
  </si>
  <si>
    <t>Izvor financiranja 4.7.</t>
  </si>
  <si>
    <t>D.V. IZVOR-PRIHODI OD POMOĆI</t>
  </si>
  <si>
    <t>Kapitalni projekt K409001</t>
  </si>
  <si>
    <t>Nabava nefinancijske imovine</t>
  </si>
  <si>
    <t>D.V.IZVOR -POSEBNE NAMJENE</t>
  </si>
  <si>
    <t>D.V.IZVOR -PRIHODI OD DONACIJA</t>
  </si>
  <si>
    <t>D.V.IZVOR -PRIHODI OD NEFINACIJSKE IMOVINE</t>
  </si>
  <si>
    <t>09 – Obrazovanje</t>
  </si>
  <si>
    <t>091 Predškolsko i osnovno obrazovanje</t>
  </si>
  <si>
    <t>0911 Predškolsko obrazovovanje</t>
  </si>
  <si>
    <t>Članak 3.</t>
  </si>
  <si>
    <t>Članak 4.</t>
  </si>
  <si>
    <t>Članak 5.</t>
  </si>
  <si>
    <t>PREDSJEDNICA UPRAVNOG VIJEĆA</t>
  </si>
  <si>
    <t>Tihana Matijaščić</t>
  </si>
  <si>
    <t>Članak 6.</t>
  </si>
  <si>
    <t xml:space="preserve">Brojčana oznaka i naziv				
				</t>
  </si>
  <si>
    <t>D.V.IZVOR-VLASTITI PRIHODI</t>
  </si>
  <si>
    <t>D.V.IZVOR-POSEBNE NAMJENE</t>
  </si>
  <si>
    <t>D.V.IZVOR-PRIHODI OD POMOĆI</t>
  </si>
  <si>
    <t>D.V.IZVOR-PRIHODI OD DONACIJA</t>
  </si>
  <si>
    <t>D.V.IZVOR-PRIHODI OD NEFINANCIJSKE IMOVINE</t>
  </si>
  <si>
    <t>GRAD SAMOBOR-OPĆI PRIHODI I PRIMICI</t>
  </si>
  <si>
    <t>BROJČANA OZNAKA I NAZIV</t>
  </si>
  <si>
    <t>Članak 7.</t>
  </si>
  <si>
    <t>2.RASHODI I IZDACI</t>
  </si>
  <si>
    <t>Visina minimalne bruto plaće utvrđuje se jedanput godišnje za slijedeću kalendarsku godinu, a utvrđuje ju Vlada RH Uredbom o visini minimalne plaće.</t>
  </si>
  <si>
    <t xml:space="preserve"> Neutrošena sredstva raspoređuju se kako slijedi:</t>
  </si>
  <si>
    <t>Članak 8.</t>
  </si>
  <si>
    <t xml:space="preserve">Program:  DRUŠTVENA BRIGA O DJECI PREDŠKOLSKE DOBI </t>
  </si>
  <si>
    <t xml:space="preserve">Zakonske i druge pravne osnove programa: </t>
  </si>
  <si>
    <t>5. Briga o djeci</t>
  </si>
  <si>
    <t xml:space="preserve">Naziv aktivnosti/projekta u Proračunu: REDOVNA DJELATNOST DJEČJEG VRTIĆA </t>
  </si>
  <si>
    <t>Obrazloženje aktivnosti/projekta</t>
  </si>
  <si>
    <t xml:space="preserve">Naziv aktivnosti/projekta u Proračunu: POSEBNI PROGRAM - MONTESSORI </t>
  </si>
  <si>
    <t xml:space="preserve">Naziv aktivnosti/projekta u Proračunu: KRAĆI PROGRAM – IGRAONICE </t>
  </si>
  <si>
    <t xml:space="preserve">Naziv aktivnosti/projekta u Proračunu: PROGRAM JAVNIH POTREBA – PREDŠKOLA I TUR </t>
  </si>
  <si>
    <t xml:space="preserve">Naziv aktivnosti/projekta u Proračunu: NABAVA NEFINANCIJSKE IMOVINE </t>
  </si>
  <si>
    <t>POKAZATELJ    USPJEŠNOSTI</t>
  </si>
  <si>
    <t>Definicija</t>
  </si>
  <si>
    <t>Jedinica</t>
  </si>
  <si>
    <t>Ukupni broj upisane djece</t>
  </si>
  <si>
    <t>Broj</t>
  </si>
  <si>
    <t>Broj novoupisane djece</t>
  </si>
  <si>
    <t>Broj djece obuhvaćene programom predškolskog odgoja i obrazovanja u gradskim dječjim vrtićima</t>
  </si>
  <si>
    <t>Broj djece u Montessori programu</t>
  </si>
  <si>
    <t>Poticati uvođenje posebnih i alternativnih programa kojima se najbolje zadovoljavaju specifične potrebe djece</t>
  </si>
  <si>
    <t>Broj djece u kraćem programu predškole</t>
  </si>
  <si>
    <t>Omogućiti svoj djeci u godini dana prije polaska u osnovnu školu pohađanje programa predškole.</t>
  </si>
  <si>
    <t>Broj djece  s teškoćama u razvoju</t>
  </si>
  <si>
    <t>Cilj inkluzivnog obrazovanja podrazumijeva aktivno uključiti svu djecu u odgojno obrazovne aktivnosti te da im se pruži jednak pristup u igri i radu u odgojnim skupinama. Dosadašnji pokazatelj je porast upisane djece s teškoćama u razvoju iz godine u godinu.</t>
  </si>
  <si>
    <t>Broj djece u kraćem programu folklorne igraonice</t>
  </si>
  <si>
    <t>Pokazatelji rezultata:</t>
  </si>
  <si>
    <t>Sukladno Prilogu 1. Provedbenog programa Grada Samobora za razdoblje 2021. – 2025.</t>
  </si>
  <si>
    <t>Broj novoupisane djece (akt. 5.1. Redovna djelatnost vrtića, PPGS)</t>
  </si>
  <si>
    <t>Vlastiti izvori</t>
  </si>
  <si>
    <t>Rezultat poslovanja</t>
  </si>
  <si>
    <t>Višak prihoda</t>
  </si>
  <si>
    <t xml:space="preserve">Manjak prihoda </t>
  </si>
  <si>
    <t>__________________________</t>
  </si>
  <si>
    <t>Povećanje/ smanjenje</t>
  </si>
  <si>
    <r>
      <rPr>
        <b/>
        <sz val="11"/>
        <rFont val="Calibri"/>
        <family val="2"/>
        <charset val="238"/>
        <scheme val="minor"/>
      </rPr>
      <t>RAZLIKA</t>
    </r>
    <r>
      <rPr>
        <b/>
        <sz val="11"/>
        <color indexed="8"/>
        <rFont val="Calibri"/>
        <family val="2"/>
        <charset val="238"/>
        <scheme val="minor"/>
      </rPr>
      <t xml:space="preserve"> VIŠAK / MANJAK IZ PRETHODNE(IH) GODINE KOJI ĆE SE RASPOREDITI / POKRITI</t>
    </r>
  </si>
  <si>
    <t>Članak 1.</t>
  </si>
  <si>
    <t>Članak 2.</t>
  </si>
  <si>
    <t>Očekuje se veća uključenost u redovni program, te je ubuduće planiran pad djece u programu predškole.</t>
  </si>
  <si>
    <t>Izvor financiranja 4.1.</t>
  </si>
  <si>
    <t>GRAD SAMOBOR - POMOĆI</t>
  </si>
  <si>
    <t>4.1.</t>
  </si>
  <si>
    <t>GRAD SAMOBOR-POMOĆI</t>
  </si>
  <si>
    <t xml:space="preserve">Planirana sredstva </t>
  </si>
  <si>
    <t>I. OPĆI  DIO</t>
  </si>
  <si>
    <t>Financijski plan 
 2024.</t>
  </si>
  <si>
    <t>Novi plan 2024.</t>
  </si>
  <si>
    <t>Prihodi, primici i višak</t>
  </si>
  <si>
    <t>Rashodi, izdaci i manjak</t>
  </si>
  <si>
    <t>Financijski plan  2024.</t>
  </si>
  <si>
    <t>OPĆI PRIHODI I PRIMICI</t>
  </si>
  <si>
    <t>VLASTITI PRIHOD</t>
  </si>
  <si>
    <t>PRIHODI ZA POSEBNE NAMJENE</t>
  </si>
  <si>
    <t>POMOĆI</t>
  </si>
  <si>
    <t>DONACIJE</t>
  </si>
  <si>
    <t>PRIHODI OD PRODAJE ILI ZAMJENE NEFINANCIJSKE IMOVINE I NAKNADE S NASLOVA OSIGURANJA</t>
  </si>
  <si>
    <t>Financijski plan 2024.</t>
  </si>
  <si>
    <t>B. RAČUN FINANCIRANJA PREMA EKONOMSKOJ KLASIFIKACIJI</t>
  </si>
  <si>
    <t>PRIMICI UKUPNO</t>
  </si>
  <si>
    <t>Primici od zaduživanja</t>
  </si>
  <si>
    <t>IZDACI UKUPNO</t>
  </si>
  <si>
    <t>Izdaci za otplatu glavnice primljenih kredita i zajmova</t>
  </si>
  <si>
    <t>B. RAČUN FINANCIRANJA PREMA IZVORIMA FINACIRANJA</t>
  </si>
  <si>
    <t>UKUPAN DONOS VIŠKA / MANJKA IZ PRETHODNE(IH) GODINE</t>
  </si>
  <si>
    <t>Polazna vrijednost 2023.</t>
  </si>
  <si>
    <t>Ciljana vrijednost 2024.</t>
  </si>
  <si>
    <t>KLASA: 400-02/24-01/01</t>
  </si>
  <si>
    <t>-          Zakon o ustanovama (NN 76/93, 29/97, 47/99, 35/08, 127/19 i 151/22)</t>
  </si>
  <si>
    <t>-          Državni pedagoški standard predškolskog odgoja i naobrazbe (NN 63/08 i 90/10)</t>
  </si>
  <si>
    <t>-          Uputa za izradu proračuna Grada Samobora za razdoblje 2024.-2026.godine</t>
  </si>
  <si>
    <t>Članak 9.</t>
  </si>
  <si>
    <t>Višak prihoda za raspored u 2024. godini u iznosu od 11.067 eura sastoji se od neutrošenih sredstava od:</t>
  </si>
  <si>
    <t xml:space="preserve">-sredstava primljenih od korisnika za sufinanciranje cijene usluge u iznosu od 17.925 eura </t>
  </si>
  <si>
    <t>-sredstava primljenih iz Državnog proračuna za djecu u programu predškole i djecu s teškoćama u razvoju u iznosu od 3.255 eura</t>
  </si>
  <si>
    <t>1) prihodi od korisnika za sufinanciranje usluga u iznosu od 17.925 eura na slijedeća konta:</t>
  </si>
  <si>
    <t xml:space="preserve">    4227 – uređaji, strojevi i oprema za ostale namjene</t>
  </si>
  <si>
    <t>2) prihodi iz Državnog proračuna u iznosu od 3.255 eura na konto:</t>
  </si>
  <si>
    <t xml:space="preserve">    3213 – stručno usavršavanje zaposlenika</t>
  </si>
  <si>
    <t>Troškove redovne djelatnosti Dječjeg vrtića Izvor snosi većim dijelom osnivač ustanove - Grad Samobor i roditelji djece koja polaze vrtić.</t>
  </si>
  <si>
    <t>Prihodi su povećani/smanjeni po ekonomskoj klasifikaciji i izvorima financiranja:</t>
  </si>
  <si>
    <t>Nabava nefinancijske imovine vrši se sukcesivno tijekom godine, sukladno Planu nabave (klima uređaji, računala i druga komunikacijska i informatička oprema, namještaj i oprema za kuhinju).</t>
  </si>
  <si>
    <t>-i 10.113 eura što predstavlja metodološki manjak koji nastaje zbog načina iskazivanja prihoda kod proračunskog korisnika u odnosu na rashode koji se podmiruju iz izvora Grad Samobor - pomoći</t>
  </si>
  <si>
    <t>GRAD SAMOBOR- POMOĆI</t>
  </si>
  <si>
    <r>
      <t>1.</t>
    </r>
    <r>
      <rPr>
        <b/>
        <sz val="7"/>
        <color theme="1"/>
        <rFont val="Calibri"/>
        <family val="2"/>
        <scheme val="minor"/>
      </rPr>
      <t xml:space="preserve">      </t>
    </r>
    <r>
      <rPr>
        <b/>
        <sz val="12"/>
        <color theme="1"/>
        <rFont val="Calibri"/>
        <family val="2"/>
        <scheme val="minor"/>
      </rPr>
      <t>PRIHODI I PRIMICI</t>
    </r>
  </si>
  <si>
    <t xml:space="preserve">Ukupni broj školskih obveznika uključenih u 10-satni program. </t>
  </si>
  <si>
    <t>Rashodi su povećani/smanjeni po ekonomskoj klasifikaciji i izvorima financiranja:</t>
  </si>
  <si>
    <t>-          Zakon o predškolskom odgoju i obrazovanju  (NN 10/ 97, 107/07, 94/13, 98/19, 57/22 i 101/23)</t>
  </si>
  <si>
    <r>
      <rPr>
        <sz val="11"/>
        <color theme="1"/>
        <rFont val="Calibri"/>
        <family val="2"/>
        <scheme val="minor"/>
      </rPr>
      <t>Materijalni rashodi iz izvora</t>
    </r>
    <r>
      <rPr>
        <b/>
        <sz val="11"/>
        <color theme="1"/>
        <rFont val="Calibri"/>
        <family val="2"/>
        <scheme val="minor"/>
      </rPr>
      <t xml:space="preserve"> 6.4.Prihodi od nefinancijske imovine </t>
    </r>
    <r>
      <rPr>
        <sz val="11"/>
        <color theme="1"/>
        <rFont val="Calibri"/>
        <family val="2"/>
        <scheme val="minor"/>
      </rPr>
      <t>odnose na usluge tekućeg i investicijskog održavanja te nisu mijenjani.</t>
    </r>
  </si>
  <si>
    <r>
      <t xml:space="preserve"> </t>
    </r>
    <r>
      <rPr>
        <b/>
        <sz val="11"/>
        <color theme="1"/>
        <rFont val="Calibri"/>
        <family val="2"/>
        <scheme val="minor"/>
      </rPr>
      <t xml:space="preserve">42-Rashodi za nabavu proizvedene dugotrajne imovine </t>
    </r>
    <r>
      <rPr>
        <sz val="11"/>
        <color theme="1"/>
        <rFont val="Calibri"/>
        <family val="2"/>
        <scheme val="minor"/>
      </rPr>
      <t>iz izvora</t>
    </r>
    <r>
      <rPr>
        <b/>
        <sz val="11"/>
        <color theme="1"/>
        <rFont val="Calibri"/>
        <family val="2"/>
        <scheme val="minor"/>
      </rPr>
      <t xml:space="preserve"> 1.1. Opći prihodi i primici </t>
    </r>
    <r>
      <rPr>
        <sz val="11"/>
        <color theme="1"/>
        <rFont val="Calibri"/>
        <family val="2"/>
        <scheme val="minor"/>
      </rPr>
      <t xml:space="preserve"> obuhvaćaju nabavu uređaja za evidenciju radnog vremena i uređaja za potrebe rada logopeda i nisu mijenjani.</t>
    </r>
  </si>
  <si>
    <t>Financijska sredstva za provođenje Posebnog programa – Montessori proizlaze iz roditeljskih uplata. Naime, cijena za djecu uključenu u Montessori program uvećava se za 53,09 € mjesečno na redoviti iznos roditeljske uplate od 76,98 €. Sredstva se ulažu dalje u program, i to: dodatke na plaću 6 odgojiteljica te njihovo stručno obrazovanje i usavršavanje.</t>
  </si>
  <si>
    <r>
      <t xml:space="preserve">Rashodi za nabavu proizvedene dugotrajne imovine iz izvora </t>
    </r>
    <r>
      <rPr>
        <b/>
        <sz val="11"/>
        <color theme="1"/>
        <rFont val="Calibri"/>
        <family val="2"/>
        <scheme val="minor"/>
      </rPr>
      <t>4.7.Prihodi od pomoći</t>
    </r>
    <r>
      <rPr>
        <sz val="11"/>
        <color theme="1"/>
        <rFont val="Calibri"/>
        <family val="2"/>
        <scheme val="minor"/>
      </rPr>
      <t xml:space="preserve"> obuhvaća kupnju opreme za potrebe predškole i djece s TUR-om sufinancirano do strane MZO-a i ostaju nepromijenjeni.</t>
    </r>
  </si>
  <si>
    <r>
      <t xml:space="preserve">Izvor 6.4. Prihodi od nefinancijske imovine </t>
    </r>
    <r>
      <rPr>
        <sz val="11"/>
        <color theme="1"/>
        <rFont val="Calibri"/>
        <family val="2"/>
        <scheme val="minor"/>
      </rPr>
      <t>odnosi se na refundaciju naknade štete od Croatia osiguranja te ostaje nepromijenjen.</t>
    </r>
  </si>
  <si>
    <r>
      <t xml:space="preserve">67-Prihodom iz nadležnog proračuna i od HZZO-a temeljem ugovornih obveza  </t>
    </r>
    <r>
      <rPr>
        <sz val="11"/>
        <rFont val="Calibri"/>
        <family val="2"/>
        <scheme val="minor"/>
      </rPr>
      <t>iz izvora</t>
    </r>
    <r>
      <rPr>
        <b/>
        <sz val="11"/>
        <rFont val="Calibri"/>
        <family val="2"/>
        <scheme val="minor"/>
      </rPr>
      <t xml:space="preserve"> 1.1. Opći prihodi i primici </t>
    </r>
    <r>
      <rPr>
        <sz val="11"/>
        <rFont val="Calibri"/>
        <family val="2"/>
        <scheme val="minor"/>
      </rPr>
      <t>financiraju se rashodi za zaposlene (bruto plaće, doprinosi na plaće, plaće za prekovremeni rad, ostala materijalna prava zaposlenika), naknada zbog nezapošljavanja osoba s invaliditetom , prijevoz za djecu u programu predškole, dio rashoda za energente, mali dio rashoda za nabavu uredskog materijala i ostalih materijalnih rashoda (za potrebe rada logopeda), dio rashoda za računalne usluge, usluge tekuće i investicijskog održavanja i nabavku nefinancijske imovine.</t>
    </r>
  </si>
  <si>
    <r>
      <t xml:space="preserve">64-Prihodi od imovine </t>
    </r>
    <r>
      <rPr>
        <sz val="11"/>
        <color theme="1"/>
        <rFont val="Calibri"/>
        <family val="2"/>
        <scheme val="minor"/>
      </rPr>
      <t>iz izvora</t>
    </r>
    <r>
      <rPr>
        <b/>
        <sz val="11"/>
        <color theme="1"/>
        <rFont val="Calibri"/>
        <family val="2"/>
        <scheme val="minor"/>
      </rPr>
      <t xml:space="preserve"> 2.7. Vlastiti prihodi </t>
    </r>
    <r>
      <rPr>
        <sz val="11"/>
        <color theme="1"/>
        <rFont val="Calibri"/>
        <family val="2"/>
        <scheme val="minor"/>
      </rPr>
      <t>odnose se na prihode od kamata</t>
    </r>
    <r>
      <rPr>
        <b/>
        <sz val="11"/>
        <color theme="1"/>
        <rFont val="Calibri"/>
        <family val="2"/>
        <scheme val="minor"/>
      </rPr>
      <t>.</t>
    </r>
  </si>
  <si>
    <r>
      <t xml:space="preserve">65-Prihodi od upravnih i administrativnih pristojbi, pristojbi po posebnim propisima i naknadama </t>
    </r>
    <r>
      <rPr>
        <sz val="11"/>
        <color theme="1"/>
        <rFont val="Calibri"/>
        <family val="2"/>
        <scheme val="minor"/>
      </rPr>
      <t>iz izvora</t>
    </r>
    <r>
      <rPr>
        <b/>
        <sz val="11"/>
        <color theme="1"/>
        <rFont val="Calibri"/>
        <family val="2"/>
        <scheme val="minor"/>
      </rPr>
      <t xml:space="preserve"> 3.4. Posebne namjene </t>
    </r>
    <r>
      <rPr>
        <sz val="11"/>
        <color theme="1"/>
        <rFont val="Calibri"/>
        <family val="2"/>
        <scheme val="minor"/>
      </rPr>
      <t>odnose se na sufinanciranje roditelja usluge boravka djece u vrtiću i ostaju nepromijenjeni</t>
    </r>
    <r>
      <rPr>
        <b/>
        <sz val="11"/>
        <color theme="1"/>
        <rFont val="Calibri"/>
        <family val="2"/>
        <scheme val="minor"/>
      </rPr>
      <t>.</t>
    </r>
  </si>
  <si>
    <r>
      <rPr>
        <sz val="11"/>
        <color theme="1"/>
        <rFont val="Calibri"/>
        <family val="2"/>
        <scheme val="minor"/>
      </rPr>
      <t>Izvor</t>
    </r>
    <r>
      <rPr>
        <b/>
        <sz val="11"/>
        <color theme="1"/>
        <rFont val="Calibri"/>
        <family val="2"/>
        <scheme val="minor"/>
      </rPr>
      <t xml:space="preserve"> 5.6. Prihod od donacija </t>
    </r>
    <r>
      <rPr>
        <sz val="11"/>
        <color theme="1"/>
        <rFont val="Calibri"/>
        <family val="2"/>
        <scheme val="minor"/>
      </rPr>
      <t>odnosi se na prihode od TZ Grada Samobora za izradu kostima za fašnik, nagrade za sudjelovanju na fašniku, projekta prikupljanja starih baterija i donacije osiguranja prilikom sklapanja polica osiguranja za djecu (dodatna polica koju plaćaju roditelji)</t>
    </r>
    <r>
      <rPr>
        <sz val="11"/>
        <color theme="1"/>
        <rFont val="Calibri"/>
        <family val="2"/>
        <charset val="238"/>
        <scheme val="minor"/>
      </rPr>
      <t xml:space="preserve"> i ostaju nepromijenjeni</t>
    </r>
    <r>
      <rPr>
        <b/>
        <sz val="11"/>
        <color theme="1"/>
        <rFont val="Calibri"/>
        <family val="2"/>
        <scheme val="minor"/>
      </rPr>
      <t>.</t>
    </r>
  </si>
  <si>
    <r>
      <t xml:space="preserve">Rashodi za zaposlene iz izvora </t>
    </r>
    <r>
      <rPr>
        <b/>
        <sz val="11"/>
        <color theme="1"/>
        <rFont val="Calibri"/>
        <family val="2"/>
        <charset val="238"/>
        <scheme val="minor"/>
      </rPr>
      <t>3.4. Prihodi za posebne namjene</t>
    </r>
    <r>
      <rPr>
        <sz val="11"/>
        <color theme="1"/>
        <rFont val="Calibri"/>
        <family val="2"/>
        <scheme val="minor"/>
      </rPr>
      <t xml:space="preserve"> obuhvaćaju za 2-je voditeljice folklornih igraonica pravo na uvećanje bruto plaće u iznosu od 45% od mjesečne uplate roditelja po djetetu i odgojiteljicama koje rade u posebnim programima Montessori plaća se uvećava kroz stimulaciju 15%. Uvećanja plaće su u skladu s čl. 77  Pravilnika o radu.</t>
    </r>
  </si>
  <si>
    <t>Ostali rashodi za zaposlene odnose se na neoporeziva materijalna prava (regres i božićnicu, uskrsnicu, dar za dijete, naknadu za topli obrok, jubilarne nagrade, otpremnine, naknadu za bolovanja duža od 90 dana).</t>
  </si>
  <si>
    <r>
      <t xml:space="preserve">34-Financijski rashodi iz izvora 3.4. Prihodi za posebne namjene </t>
    </r>
    <r>
      <rPr>
        <sz val="11"/>
        <color theme="1"/>
        <rFont val="Calibri"/>
        <family val="2"/>
        <scheme val="minor"/>
      </rPr>
      <t>ostaju nepromijenjeni</t>
    </r>
    <r>
      <rPr>
        <b/>
        <sz val="11"/>
        <color theme="1"/>
        <rFont val="Calibri"/>
        <family val="2"/>
        <scheme val="minor"/>
      </rPr>
      <t>.</t>
    </r>
  </si>
  <si>
    <t>DV Izvor provodi alternativni 10-satni odgojno-obrazovni program prema koncepciji Marije Montessori od ped. god. 2015./16. Montessori metoda je filozofija odgoja koja objedinjuje teoriju ličnosti i razvoja i pedagoške tehnike temeljene na poštivanju prava djeteta, njegovih prirodnih sposobnosti i ljubavi prema djetetu. Montessori program se provodi za jednu skupinu u centralnom objektu u Ul. G. Krkleca dok je nova druga skupina krenula sa radom otvaranjem dograđenog dijela objekta u Ul. G. Krkleca od rujna 2024.g.</t>
  </si>
  <si>
    <t xml:space="preserve">U pedagoškoj 2023./2024.g. na 30. travanj je bilo 118 zaposlenih dok je od rujna 2024.g. potreba za 143 zaposlenih otvaranjem 6 novih odgojnih skupina u dograđenom objektu u Ul. G. Krkleca te su otvorena nova radna mjesta za jednog edukacijskog rehabilitatora i jednu krojačicu/pralju. </t>
  </si>
  <si>
    <t>Vidljivo je  povećanje polaznosti folklorne igraonice radi  proširenja rada na dvije lokacije i proširenja centralnog objekta u Ul. G. Krkleca.</t>
  </si>
  <si>
    <r>
      <t xml:space="preserve">Razvojna mjera </t>
    </r>
    <r>
      <rPr>
        <i/>
        <sz val="12"/>
        <color theme="1"/>
        <rFont val="Calibri"/>
        <family val="2"/>
        <scheme val="minor"/>
      </rPr>
      <t>(poveznica sa strateškim okvirom Provedbenog programa Grada Samobora za razdoblje 2021. – 2025.):</t>
    </r>
  </si>
  <si>
    <r>
      <t>I</t>
    </r>
    <r>
      <rPr>
        <sz val="12"/>
        <color theme="1"/>
        <rFont val="Calibri"/>
        <family val="2"/>
        <scheme val="minor"/>
      </rPr>
      <t>znosi za plaće, doprinose i ostala materijalna prava planirani su na bazi 143 zaposlenih od rujna 2024.g</t>
    </r>
    <r>
      <rPr>
        <sz val="12"/>
        <rFont val="Calibri"/>
        <family val="2"/>
        <scheme val="minor"/>
      </rPr>
      <t>. Otvaranjem 6 novih odgojnih skupina u dograđenom objektu u Ul. G. Krkleca od rujna 2024.g. dodatno su zaposleni odgojitelji (1 skupina je Montessori program sa 3 odgojitelja), asistenati za djecu sa TUR-om i pomoćne osobe za njegu, pratnju i skrb djece te  spremačice. Otvorena su i nova radna mjesta za jednog edukacijskog rehabilitatora i jednu krojačicu/pralju. Osnovica za obračun plaće utvrđuje se Odlukom o izvršavanju Proračuna Grada Samobora dok se koeficijenti složenosti poslova te ostala materijalna prava propisuju Pravilnicima o radu dječjih vrtića.</t>
    </r>
  </si>
  <si>
    <r>
      <t xml:space="preserve">Iz </t>
    </r>
    <r>
      <rPr>
        <b/>
        <sz val="12"/>
        <color theme="1"/>
        <rFont val="Calibri"/>
        <family val="2"/>
        <scheme val="minor"/>
      </rPr>
      <t>izvora 3.4. Posebnih namjena</t>
    </r>
    <r>
      <rPr>
        <sz val="12"/>
        <color theme="1"/>
        <rFont val="Calibri"/>
        <family val="2"/>
        <scheme val="minor"/>
      </rPr>
      <t xml:space="preserve"> tj. roditeljskim uplatama unutar redovne djelatnosti financiraju se svi ostali troškovi vrtića: naknade troškova zaposlenima (naknade za prijevoz, službena putovanja i stručna usavršavanja), rashodi za materijal, energiju i uslugu (prehrana djece, energija i komunalije, tekuće održavanje objekata i opreme, nabava sitnog materijala, zakupnina) te ostali nespomenuti rashodi.</t>
    </r>
  </si>
  <si>
    <r>
      <t xml:space="preserve">Na </t>
    </r>
    <r>
      <rPr>
        <b/>
        <sz val="12"/>
        <color theme="1"/>
        <rFont val="Calibri"/>
        <family val="2"/>
        <scheme val="minor"/>
      </rPr>
      <t xml:space="preserve">izvoru 6.4. Prihodi od nefinancijske imovine </t>
    </r>
    <r>
      <rPr>
        <sz val="12"/>
        <color theme="1"/>
        <rFont val="Calibri"/>
        <family val="2"/>
        <scheme val="minor"/>
      </rPr>
      <t>rashodi se odnose na usluge tekućeg i investicijskog održavanja temeljem dobivene refundacije štete od Croatia osiguranja i nisu mijenjani.</t>
    </r>
  </si>
  <si>
    <t>III. ZAVRŠNE ODREDBE</t>
  </si>
  <si>
    <t>Članak 10.</t>
  </si>
  <si>
    <t>Na temelju članka 46. Zakona o proračunu (Narodne novine br.144/21) i članka 41. Statuta Dječjeg vrtića Izvor (Službene vijesti Grada Samobora br. 4/19., 2/21 i 10/22) Upravno vijeće DV Izvor na svojoj 54. sjednici održanoj 27.12.2024. godine donijelo je :</t>
  </si>
  <si>
    <t xml:space="preserve"> III. IZMJENE I DOPUNE FINANCIJSKOG PLANA DJEČJEG VRTIĆA IZVOR ZA                                                                            2024. GODINU</t>
  </si>
  <si>
    <t>III.izmjene i dopune Financijskog plana Dječjeg vrtića Izvor za 2024. godinu sadrži:</t>
  </si>
  <si>
    <t>Prihodi i rashodi u III.izmjenama i dopunama Financijskog plana Dječjeg vrtića Izvor za 2024. godinu utvrđuju se u Računu prihoda i rashoda  po ekonomskoj klasifikaciji kako slijedi:</t>
  </si>
  <si>
    <t>Prihodi i rashodi u III.izmjenama i dopunama Financijskog plana Dječjeg vrtića Izvor za 2024. godinu utvrđuju se u Računu prihoda i rashoda  po izvorima financiranja kako slijedi:</t>
  </si>
  <si>
    <t>Rashodi u III.izmjenama i dopunama Financijskog plana Dječjeg vrtića Izvor za 2024. godinu  raspoređuju se po funkcijskoj klasifikaciji kako slijedi:</t>
  </si>
  <si>
    <t>Primici od financijske imovine i zaduživanja i izdaci za financijsku imovinu i otplatu zajmova u III.izmjenama i dopunama Financijskog plana Dječjeg vrtića Izvor za 2024. godinu  utvrđuju se u Računu financiranja po ekonomskoj klasifikaciji i prema izvorima financiranja kako slijedi:</t>
  </si>
  <si>
    <t>Rashodi i izdaci u III.izmjenama i dopunama Financijskog plana Dječjeg vrtića Izvor za 2024. godinu raspoređuju  se po programu, aktivnostima, izvorima financiranja i ekonomskoj klasifikaciji u Posebnom dijelu Proračuna, kako slijedi:</t>
  </si>
  <si>
    <t>OBRAZLOŽENJE OPĆEG DIJELA III. IZMJENA I DOPUNA FINANCIJSKOG PLANA ZA 2024.GODINU</t>
  </si>
  <si>
    <t>OBRAZLOŽENJE POSEBNOG DIJELA III. IZMJENA I DOPUNA FINANCIJSKOG PLANA ZA 2024.GODINU  ZA DJEČJI VRTIĆ IZVOR ,                                       G. KRKLECA 2, SAMOBOR</t>
  </si>
  <si>
    <t>URBROJ: 238-27-80-03-24-14</t>
  </si>
  <si>
    <t xml:space="preserve">III. izmjene i dopune Financijskog plana za 2024. godinu objavit će se na službenoj internet stranici Dječjeg vrtića Izvor, a stupaju na snagu danom objave.				
				</t>
  </si>
  <si>
    <t>Preneseni višak prihoda nad rashodima u  III.izmjenama i dopunama Financijskog plana Dječjeg vrtića Izvor za 2024. godinu  utvrđuje se kako slijedi:</t>
  </si>
  <si>
    <r>
      <rPr>
        <sz val="11"/>
        <color theme="1"/>
        <rFont val="Calibri"/>
        <family val="2"/>
        <scheme val="minor"/>
      </rPr>
      <t>Prihodi iz</t>
    </r>
    <r>
      <rPr>
        <b/>
        <sz val="11"/>
        <color theme="1"/>
        <rFont val="Calibri"/>
        <family val="2"/>
        <scheme val="minor"/>
      </rPr>
      <t xml:space="preserve"> </t>
    </r>
    <r>
      <rPr>
        <sz val="11"/>
        <color theme="1"/>
        <rFont val="Calibri"/>
        <family val="2"/>
        <scheme val="minor"/>
      </rPr>
      <t>izvora</t>
    </r>
    <r>
      <rPr>
        <b/>
        <sz val="11"/>
        <color theme="1"/>
        <rFont val="Calibri"/>
        <family val="2"/>
        <scheme val="minor"/>
      </rPr>
      <t xml:space="preserve"> 4.1. Grad Samobor - pomoći </t>
    </r>
    <r>
      <rPr>
        <sz val="11"/>
        <color theme="1"/>
        <rFont val="Calibri"/>
        <family val="2"/>
        <scheme val="minor"/>
      </rPr>
      <t>odnose se na Odluku o izmjenama odluke o raspodjeli sredstava za fiskalnu održivost dječjih vrtića za području grada Samobora za pedagošku godinu 2023./2024. od 07.veljače 2024.g. te na metodološki manjak iz 2023.g. u iznosu od 10.113 eura  koji nastaje zbog načina iskazivanja prihoda kod proračunskog korisnika u odnosu na rashode koji se podmiruju iz gradskih izvora. Iznos od  10.000 eura odnosi se na provedbu edukativnih Mindfulness i Aloha programa za djece predškolske dobi</t>
    </r>
    <r>
      <rPr>
        <b/>
        <sz val="11"/>
        <color theme="1"/>
        <rFont val="Calibri"/>
        <family val="2"/>
        <scheme val="minor"/>
      </rPr>
      <t>.</t>
    </r>
  </si>
  <si>
    <r>
      <rPr>
        <b/>
        <sz val="11"/>
        <color theme="1"/>
        <rFont val="Calibri"/>
        <family val="2"/>
        <scheme val="minor"/>
      </rPr>
      <t>Ukupni prihodi poslovanja - razred 6</t>
    </r>
    <r>
      <rPr>
        <sz val="11"/>
        <color theme="1"/>
        <rFont val="Calibri"/>
        <family val="2"/>
        <scheme val="minor"/>
      </rPr>
      <t xml:space="preserve"> - Pomoći iz inozemstva i od subjekata unutar općeg proračuna; prihodi od upravnih i administrativnih pristojbi, pristojbi po posebnim propisima i naknada; prihodi od prodaje proizvoda i robe te pruženih usluga, prihodi od donacija te povrati po protestiranim jamstvima; prihodi iz nadležnog proračuna i od HZZO-a temeljem ugovornih obveza planirani su </t>
    </r>
    <r>
      <rPr>
        <b/>
        <sz val="11"/>
        <color theme="1"/>
        <rFont val="Calibri"/>
        <family val="2"/>
        <scheme val="minor"/>
      </rPr>
      <t>III. izmjenama i dopunama Financijskog plana za 2024. godinu u iznosu od 3.487.302 eura te namjenskim viškom od 21.180 eura i metodološkim manjkom od 10.113 eura koji se odnosi na nepodmirene obveze (radi nedospjelog datuma plaćanja dobavljačima) iz izvora Grada Samobor - pomoći  koji je pokriven ostvarenjem prihoda od nadležnog proračuna tijekom 2024.godine.</t>
    </r>
  </si>
  <si>
    <t>III. Izmjenama i dopunama Financijskog plana za 2024.g. ukupni rashodi poslovanja planirani su u iznosu od : razred 3-Rashodi poslovanja 3.439.535 eura i razred 4-Rashodi za nabavu nefinancijske imovine 58.834 eura, te metodološkog manjka od 10.113 eura koji je pokriven iz tekućih prihoda.</t>
  </si>
  <si>
    <r>
      <t>Rashodi za zaposlene iz izvora</t>
    </r>
    <r>
      <rPr>
        <b/>
        <sz val="11"/>
        <color theme="1"/>
        <rFont val="Calibri"/>
        <family val="2"/>
        <scheme val="minor"/>
      </rPr>
      <t xml:space="preserve"> 3.4. Prihodi za posebne namjene</t>
    </r>
    <r>
      <rPr>
        <sz val="11"/>
        <color theme="1"/>
        <rFont val="Calibri"/>
        <family val="2"/>
        <scheme val="minor"/>
      </rPr>
      <t xml:space="preserve"> odnose se za dodatak na plaću 6 odgojitelja dvije Montessori skupine u  objektu u Ul. G. Krkleca.</t>
    </r>
  </si>
  <si>
    <r>
      <rPr>
        <sz val="11"/>
        <color theme="1"/>
        <rFont val="Calibri"/>
        <family val="2"/>
        <scheme val="minor"/>
      </rPr>
      <t>Materijalni rashodi iz izvora</t>
    </r>
    <r>
      <rPr>
        <b/>
        <sz val="11"/>
        <color theme="1"/>
        <rFont val="Calibri"/>
        <family val="2"/>
        <scheme val="minor"/>
      </rPr>
      <t xml:space="preserve"> 2.7. Vlastiti prihodi </t>
    </r>
    <r>
      <rPr>
        <sz val="11"/>
        <color theme="1"/>
        <rFont val="Calibri"/>
        <family val="2"/>
        <scheme val="minor"/>
      </rPr>
      <t>obuhvaćaju rashode za sredstva za čišćenje i održavanje, za prostore koji se iznajmljuju, a u skladu s Pravilnikom o mjerilima i načinu korištenja vlastitih prihoda.</t>
    </r>
  </si>
  <si>
    <r>
      <rPr>
        <sz val="11"/>
        <color theme="1"/>
        <rFont val="Calibri"/>
        <family val="2"/>
        <scheme val="minor"/>
      </rPr>
      <t>Izvora</t>
    </r>
    <r>
      <rPr>
        <b/>
        <sz val="11"/>
        <color theme="1"/>
        <rFont val="Calibri"/>
        <family val="2"/>
        <scheme val="minor"/>
      </rPr>
      <t xml:space="preserve"> 5.6.Prihodi od donacija </t>
    </r>
    <r>
      <rPr>
        <sz val="11"/>
        <color theme="1"/>
        <rFont val="Calibri"/>
        <family val="2"/>
        <charset val="238"/>
        <scheme val="minor"/>
      </rPr>
      <t>nema izmjena.</t>
    </r>
  </si>
  <si>
    <r>
      <rPr>
        <sz val="11"/>
        <color theme="1"/>
        <rFont val="Calibri"/>
        <family val="2"/>
        <scheme val="minor"/>
      </rPr>
      <t>Rashodi za nabavu proizvedene dugotrajne imovine iz izvora</t>
    </r>
    <r>
      <rPr>
        <b/>
        <sz val="11"/>
        <color theme="1"/>
        <rFont val="Calibri"/>
        <family val="2"/>
        <scheme val="minor"/>
      </rPr>
      <t xml:space="preserve"> 3.4. Prihodi za posebne namjene </t>
    </r>
    <r>
      <rPr>
        <sz val="11"/>
        <color theme="1"/>
        <rFont val="Calibri"/>
        <family val="2"/>
        <scheme val="minor"/>
      </rPr>
      <t>ostaju nepromijenjeni.</t>
    </r>
  </si>
  <si>
    <r>
      <rPr>
        <b/>
        <sz val="12"/>
        <rFont val="Calibri"/>
        <family val="2"/>
        <scheme val="minor"/>
      </rPr>
      <t>III. Izmjenama i dopunama Financijskog plana za 2024. g.</t>
    </r>
    <r>
      <rPr>
        <sz val="12"/>
        <rFont val="Calibri"/>
        <family val="2"/>
        <scheme val="minor"/>
      </rPr>
      <t xml:space="preserve"> došlo je do smanjenja na:  - </t>
    </r>
    <r>
      <rPr>
        <b/>
        <sz val="12"/>
        <rFont val="Calibri"/>
        <family val="2"/>
        <scheme val="minor"/>
      </rPr>
      <t>skupini 31</t>
    </r>
    <r>
      <rPr>
        <sz val="12"/>
        <rFont val="Calibri"/>
        <family val="2"/>
        <scheme val="minor"/>
      </rPr>
      <t xml:space="preserve"> - rashodi za bruto plaće zaposlenih  u iznosu od 84.400 eura  te povećanja od 1.400 eura (radi zamjena za nenazočne radnike). Od plaće za 10. mjesec je povećanje osnovice sa 550 eura na 660 eura i povećanje koeficijenata složenosti poslova.</t>
    </r>
  </si>
  <si>
    <r>
      <t xml:space="preserve"> - </t>
    </r>
    <r>
      <rPr>
        <b/>
        <sz val="12"/>
        <color theme="1"/>
        <rFont val="Calibri"/>
        <family val="2"/>
        <scheme val="minor"/>
      </rPr>
      <t>skupina 32</t>
    </r>
    <r>
      <rPr>
        <sz val="12"/>
        <color theme="1"/>
        <rFont val="Calibri"/>
        <family val="2"/>
        <scheme val="minor"/>
      </rPr>
      <t xml:space="preserve"> - obuhvaća rashode za usluge tekućeg i investicijskog održavanja koji su povećani za 27.000 eura i  uredski materijal i ostale materijalne rashode za 10.000 eura radi povećanih rashoda kod dogradnje objekta u Ul. G. Krkleca. te energiju, računalne usluge, naknadu zbog nezapošljavanja osoba s invaliditetom, prijevoz za djecu u programu predškole i uredski materijal koji nemaju izmjena i dopuna.</t>
    </r>
  </si>
  <si>
    <t xml:space="preserve">III. Izmjenama i dopunama Financijskog plana za 2024. g. nije bilo izmjena na ostalim pozicijama:             </t>
  </si>
  <si>
    <r>
      <rPr>
        <sz val="11"/>
        <color theme="1"/>
        <rFont val="Calibri"/>
        <family val="2"/>
        <scheme val="minor"/>
      </rPr>
      <t>Izvor</t>
    </r>
    <r>
      <rPr>
        <b/>
        <sz val="11"/>
        <color theme="1"/>
        <rFont val="Calibri"/>
        <family val="2"/>
        <scheme val="minor"/>
      </rPr>
      <t xml:space="preserve"> 4.1. Grad Samobor - pomoći  </t>
    </r>
    <r>
      <rPr>
        <sz val="11"/>
        <color theme="1"/>
        <rFont val="Calibri"/>
        <family val="2"/>
        <scheme val="minor"/>
      </rPr>
      <t>planirano je 10.000 eura</t>
    </r>
    <r>
      <rPr>
        <b/>
        <sz val="11"/>
        <color theme="1"/>
        <rFont val="Calibri"/>
        <family val="2"/>
        <scheme val="minor"/>
      </rPr>
      <t xml:space="preserve"> </t>
    </r>
    <r>
      <rPr>
        <sz val="11"/>
        <color theme="1"/>
        <rFont val="Calibri"/>
        <family val="2"/>
        <charset val="238"/>
        <scheme val="minor"/>
      </rPr>
      <t>za provedbu edukativnih Mindfulness i Aloha programa za djecu predškolske dobi. Odlukom o izmjenama odluke o raspodjeli sredstava za fiskalnu održivost dječjih vrtića za području grada Samobora za pedagošku godinu 2023./2024. planirana su većinski sredstva za namirnice.</t>
    </r>
  </si>
  <si>
    <r>
      <t>Iz</t>
    </r>
    <r>
      <rPr>
        <b/>
        <sz val="12"/>
        <color theme="1"/>
        <rFont val="Calibri"/>
        <family val="2"/>
        <scheme val="minor"/>
      </rPr>
      <t xml:space="preserve"> izvora 5.6.Prihodi od donacija</t>
    </r>
    <r>
      <rPr>
        <sz val="12"/>
        <color theme="1"/>
        <rFont val="Calibri"/>
        <family val="2"/>
        <scheme val="minor"/>
      </rPr>
      <t xml:space="preserve"> planirani su sitan inventar i uredski materijal te ostali nespomenuti rashodi poslovanja koji su ostali nepromjenjeni             </t>
    </r>
  </si>
  <si>
    <t>III. Izmjenama i dopunama Financijskog plana za 2024. g. nije bilo izmjena.</t>
  </si>
  <si>
    <t>U DV Izvor, objektima u Mlinskoj ulici i Ulici G. Krkleca, provodi se kraći program folklorne igraonice. Ovom aktivnošću dodatno se obogaćuje program predškolskog odgoja te se djecu od najranije dobi potiče na učenje o tradiciji i kulturnoj baštini samoborskog kraja. Mjesečna cijena po djetetu iznosi 24,00 €, a pokriva naknadu za voditeljicu igraonice. III. Izmjenama i dopunama Financijskog plana za 2024. g. nije bilo izmjena.</t>
  </si>
  <si>
    <r>
      <t xml:space="preserve">Program predškole obvezan je program odgojno-obrazovnoga rada s djecom u godini dana prije polaska u osnovnu školu te se provodi u trajanju od 250 sati. Iz godine u godinu, smanjivao se broj djece u programu predškole što je upućivalo da je većina djece obuhvaćena redovitim 10–satnim programom predškolskog odgoja i obrazovanja. Program predškole te program za djecu s teškoćama u razvoju koja su integrirana u redovite skupine DV Izvora sufinanciran je od strane Ministarstva znanosti i obrazovanja. Iz navedenih sredstava vrši se kupnja didaktike, materijala i opreme za grupe te stručno usavršavanje odgojitelja.                                                                                                                                           </t>
    </r>
    <r>
      <rPr>
        <sz val="12"/>
        <color theme="1"/>
        <rFont val="Calibri"/>
        <family val="2"/>
        <charset val="238"/>
        <scheme val="minor"/>
      </rPr>
      <t>III. Izmjenama i dopunama Financijskog plana za 2024. godinu nije bilo izmjena.</t>
    </r>
    <r>
      <rPr>
        <sz val="12"/>
        <color theme="1"/>
        <rFont val="Calibri"/>
        <family val="2"/>
        <scheme val="minor"/>
      </rPr>
      <t xml:space="preserve">                                                
Ishodište za procjenu planiranih rashoda  temelji se na broju djece u programu predškole i djece s teškoćama u razvoju koja su integrirana u redovite programe te iznosima sufinanciranja od strane MZO, i to:
- 3,60 € po djetetu u programu predškole (ukupan broj školskih obveznika  redovnog programa + mala škola je 161) 
 - od 53,00 € do 106,00 € po djetetu s teškoćama u razvoju  (29 djece sa TUR-om) 
Isplata se vrši u više ciklusa. 
Ministarstvo znanosti i obrazovanja upućuje dječje vrtiće da doznačena sredstva koriste za nabavu didaktičkih sredstava, stručno usavršavanje, nabavu suvremene literature i opreme.                                                                                                                                                                                    Iz sredstava Grada podmiruju se troškovi prijevoza za djecu s udaljenih područja koji su polaznici obveznog programa predškole. </t>
    </r>
  </si>
  <si>
    <t>Ukupni broj upisane djece u redovni 10-satni program i program predškole (akt. 5.1. Redovna djelatnost vrtića, PPGS) planiran je Godišnjim planom i programom DV Izvor. Cilj je postupno smanjiti broj djece u skupinama kako bi bili bliži DPS-u. Proširenjem centralnog objekta u Ul. G. Krkleca otvoreno je 6 novih skupina od rujna 2024.g.</t>
  </si>
  <si>
    <t xml:space="preserve">                                                      ZA DJEČJI VRTIĆ IZVOR , G. KRKLECA 2, SAMOBOR</t>
  </si>
  <si>
    <r>
      <rPr>
        <b/>
        <sz val="11"/>
        <color theme="1"/>
        <rFont val="Calibri"/>
        <family val="2"/>
        <scheme val="minor"/>
      </rPr>
      <t>63-Pomoći iz inozemstva i od subjekata unutar općeg proračuna</t>
    </r>
    <r>
      <rPr>
        <sz val="11"/>
        <color theme="1"/>
        <rFont val="Calibri"/>
        <family val="2"/>
        <scheme val="minor"/>
      </rPr>
      <t xml:space="preserve"> odnose se na </t>
    </r>
    <r>
      <rPr>
        <b/>
        <sz val="11"/>
        <color theme="1"/>
        <rFont val="Calibri"/>
        <family val="2"/>
        <scheme val="minor"/>
      </rPr>
      <t xml:space="preserve"> izvor 4.7. Prihodi od pomoći </t>
    </r>
    <r>
      <rPr>
        <sz val="11"/>
        <color theme="1"/>
        <rFont val="Calibri"/>
        <family val="2"/>
        <scheme val="minor"/>
      </rPr>
      <t xml:space="preserve"> temeljem Odluke Ministarstva znanosti i obrazovanja o sufinanciranju programa predškole i djece s teškoćama u razvoju koji se isplaćuju u više ciklusa i očekivane refundacije od HZZO-a temeljem plaćanih rashoda medicine rada.</t>
    </r>
  </si>
  <si>
    <r>
      <t>66</t>
    </r>
    <r>
      <rPr>
        <sz val="11"/>
        <color theme="1"/>
        <rFont val="Calibri"/>
        <family val="2"/>
        <scheme val="minor"/>
      </rPr>
      <t>-</t>
    </r>
    <r>
      <rPr>
        <b/>
        <sz val="11"/>
        <color theme="1"/>
        <rFont val="Calibri"/>
        <family val="2"/>
        <scheme val="minor"/>
      </rPr>
      <t xml:space="preserve">Prihodi od prodaje proizvoda i robe te pruženih usluga, prihodi od donacija te povrati po protestiranim jamstvima </t>
    </r>
    <r>
      <rPr>
        <sz val="11"/>
        <color theme="1"/>
        <rFont val="Calibri"/>
        <family val="2"/>
        <scheme val="minor"/>
      </rPr>
      <t>iz izvora</t>
    </r>
    <r>
      <rPr>
        <b/>
        <sz val="11"/>
        <color theme="1"/>
        <rFont val="Calibri"/>
        <family val="2"/>
        <scheme val="minor"/>
      </rPr>
      <t xml:space="preserve"> 2.7. Vlastiti prihodi odnose </t>
    </r>
    <r>
      <rPr>
        <sz val="11"/>
        <color theme="1"/>
        <rFont val="Calibri"/>
        <family val="2"/>
        <charset val="238"/>
        <scheme val="minor"/>
      </rPr>
      <t>se na</t>
    </r>
    <r>
      <rPr>
        <sz val="11"/>
        <color theme="1"/>
        <rFont val="Calibri"/>
        <family val="2"/>
        <scheme val="minor"/>
      </rPr>
      <t xml:space="preserve"> sate najma iznajmljivanjem prostora u objektima u Ul. G. Krkleca, Mlinskoj i Bregani.</t>
    </r>
  </si>
  <si>
    <r>
      <rPr>
        <sz val="11"/>
        <rFont val="Calibri"/>
        <family val="2"/>
        <scheme val="minor"/>
      </rPr>
      <t xml:space="preserve">Smanjeni su prihodi iz izvora </t>
    </r>
    <r>
      <rPr>
        <b/>
        <sz val="11"/>
        <rFont val="Calibri"/>
        <family val="2"/>
        <scheme val="minor"/>
      </rPr>
      <t xml:space="preserve">1.1. Opći prihodi i primici u </t>
    </r>
    <r>
      <rPr>
        <sz val="11"/>
        <rFont val="Calibri"/>
        <family val="2"/>
        <scheme val="minor"/>
      </rPr>
      <t>ukupnom iznosu od 46.000 eura. Najveće je smanjenje na poziciji plaća u iznosu od 84.400 eura i odnosi se na bruto plaće zaposlenih te povećanje na poziciji za prekovremeni rad u iznosu do 1.400 eura (radi zamjena za nenazočne radnike), uredski materijal za 10.000 eura i usluge tekućeg i investicijskog održavanja za 27.000 eura.</t>
    </r>
  </si>
  <si>
    <r>
      <t xml:space="preserve">31-Rashodi za zaposlene </t>
    </r>
    <r>
      <rPr>
        <sz val="11"/>
        <color theme="1"/>
        <rFont val="Calibri"/>
        <family val="2"/>
        <scheme val="minor"/>
      </rPr>
      <t xml:space="preserve">planirani iz izvora </t>
    </r>
    <r>
      <rPr>
        <b/>
        <sz val="11"/>
        <color theme="1"/>
        <rFont val="Calibri"/>
        <family val="2"/>
        <scheme val="minor"/>
      </rPr>
      <t>1.1. Opći prihodi i primici</t>
    </r>
    <r>
      <rPr>
        <sz val="11"/>
        <color theme="1"/>
        <rFont val="Calibri"/>
        <family val="2"/>
        <scheme val="minor"/>
      </rPr>
      <t xml:space="preserve"> smanjeni su za 83.000 eura</t>
    </r>
    <r>
      <rPr>
        <b/>
        <sz val="11"/>
        <color theme="1"/>
        <rFont val="Calibri"/>
        <family val="2"/>
        <scheme val="minor"/>
      </rPr>
      <t>.</t>
    </r>
  </si>
  <si>
    <t xml:space="preserve">Smanjenje se odnosi na rashode za bruto plaću u iznosu od 84.400 eura te povećanje plaće za prekovremeni rad za 1.400 eura (radi zamjena za nenazočne radnike). Osnovica je od plaće za 10. mjesec povećana sa 550 eura na 660 eura te su povećani koeficijenti složenosti poslova. </t>
  </si>
  <si>
    <t xml:space="preserve">Od 9. mjeseca su za 6 novih odgojnih skupina dodatno su zaposleni odgojitelji (1 skupina je Montessori program sa 3 odgojitelja), asistenati za djecu sa TUR-om, pomoćne osobe za njegu, pratnju i skrb djece i spremačice. Otvorena su i nova radna mjesta jednog edukacijskog rehabilitatora i jednu krojačicu/pralju. </t>
  </si>
  <si>
    <r>
      <t xml:space="preserve">32-Materijalni rashodi </t>
    </r>
    <r>
      <rPr>
        <sz val="11"/>
        <rFont val="Calibri"/>
        <family val="2"/>
        <scheme val="minor"/>
      </rPr>
      <t>iz izvora</t>
    </r>
    <r>
      <rPr>
        <b/>
        <sz val="11"/>
        <rFont val="Calibri"/>
        <family val="2"/>
        <scheme val="minor"/>
      </rPr>
      <t xml:space="preserve"> 1.1. Opći prihodi i primici </t>
    </r>
    <r>
      <rPr>
        <sz val="11"/>
        <rFont val="Calibri"/>
        <family val="2"/>
        <scheme val="minor"/>
      </rPr>
      <t>obuhvaćaju rashode za usluge tekućeg i investicijskog održavanja koji su povećani za 27.000 eura i  uredski materijal i ostale materijalne rashode za 10.000 eura radi povećanih rashoda kod dogradnje objekta u Ul. G. Krkleca. te energiju, računalne usluge, naknadu zbog nezapošljavanja osoba s invaliditetom, prijevoz za djecu u programu predškole i uredski materijal koji nemaju izmjena i dopuna.</t>
    </r>
  </si>
  <si>
    <r>
      <rPr>
        <sz val="11"/>
        <color theme="1"/>
        <rFont val="Calibri"/>
        <family val="2"/>
        <scheme val="minor"/>
      </rPr>
      <t>Materijalni rashodi iz izvora</t>
    </r>
    <r>
      <rPr>
        <b/>
        <sz val="11"/>
        <color theme="1"/>
        <rFont val="Calibri"/>
        <family val="2"/>
        <scheme val="minor"/>
      </rPr>
      <t xml:space="preserve"> 3.4. Prihodi za posebne namjene </t>
    </r>
    <r>
      <rPr>
        <sz val="11"/>
        <color theme="1"/>
        <rFont val="Calibri"/>
        <family val="2"/>
        <charset val="238"/>
        <scheme val="minor"/>
      </rPr>
      <t>ostali su nepromijenjeni.</t>
    </r>
  </si>
  <si>
    <r>
      <t xml:space="preserve">Materijalni rashodi iz izvora </t>
    </r>
    <r>
      <rPr>
        <b/>
        <sz val="11"/>
        <color theme="1"/>
        <rFont val="Calibri"/>
        <family val="2"/>
        <scheme val="minor"/>
      </rPr>
      <t>4.7.Prihodi od pomoći</t>
    </r>
    <r>
      <rPr>
        <sz val="11"/>
        <color theme="1"/>
        <rFont val="Calibri"/>
        <family val="2"/>
        <scheme val="minor"/>
      </rPr>
      <t xml:space="preserve"> odnose se na zdravstvene usluge koje se refundiraju od strane HZZO-a te potrebe stručnog usavršavanja odgojitelja i sitan inventar/didaktiku za predškolu i djece s TUR-om sufinancirano do strane MZO-a.</t>
    </r>
  </si>
  <si>
    <r>
      <t>Unutar ove aktivnosti,</t>
    </r>
    <r>
      <rPr>
        <b/>
        <sz val="12"/>
        <color theme="1"/>
        <rFont val="Calibri"/>
        <family val="2"/>
        <scheme val="minor"/>
      </rPr>
      <t xml:space="preserve"> </t>
    </r>
    <r>
      <rPr>
        <sz val="12"/>
        <color theme="1"/>
        <rFont val="Calibri"/>
        <family val="2"/>
        <scheme val="minor"/>
      </rPr>
      <t xml:space="preserve">iz </t>
    </r>
    <r>
      <rPr>
        <b/>
        <sz val="12"/>
        <color theme="1"/>
        <rFont val="Calibri"/>
        <family val="2"/>
        <scheme val="minor"/>
      </rPr>
      <t>izvora 1.1. Opći prihodi i primici</t>
    </r>
    <r>
      <rPr>
        <sz val="12"/>
        <color theme="1"/>
        <rFont val="Calibri"/>
        <family val="2"/>
        <scheme val="minor"/>
      </rPr>
      <t>, financiraju se izdaci za radnike: bruto plaće, doprinosi na plaće, plaće za prekovremeni rad i ostali rashodi za zaposlene (božićnica, regres i dr.). Također, financira se i dio rashoda za energente, dio rashoda za nabavu uredskog materijala i ostalih materijalnih rashod, dio rashoda za računalne usluge i usluge tekućeg i investicijskog održavanja. Financira se i naknada zbog nezapošljavanja osoba s invaliditetom.</t>
    </r>
  </si>
  <si>
    <r>
      <t>Iz</t>
    </r>
    <r>
      <rPr>
        <b/>
        <sz val="12"/>
        <color theme="1"/>
        <rFont val="Calibri"/>
        <family val="2"/>
        <scheme val="minor"/>
      </rPr>
      <t xml:space="preserve"> izvora 2.7. Vlastiti prihodi </t>
    </r>
    <r>
      <rPr>
        <sz val="12"/>
        <color theme="1"/>
        <rFont val="Calibri"/>
        <family val="2"/>
        <scheme val="minor"/>
      </rPr>
      <t>rashodi obuhvaćaju sredstva za čišćenje i održavanje za prostore koji se iznajmljuju u skladu sa ostvarenim prihodima od najma iznajmljivanjem prostora u objektima u Ul. G. Krkleca, Mlinska i Bregana.</t>
    </r>
  </si>
  <si>
    <r>
      <rPr>
        <b/>
        <sz val="12"/>
        <color theme="1"/>
        <rFont val="Calibri"/>
        <family val="2"/>
        <scheme val="minor"/>
      </rPr>
      <t xml:space="preserve">Izvor 4.1. Grad Samobor - pomoći </t>
    </r>
    <r>
      <rPr>
        <sz val="12"/>
        <color theme="1"/>
        <rFont val="Calibri"/>
        <family val="2"/>
        <scheme val="minor"/>
      </rPr>
      <t xml:space="preserve">  Odlukom o izmjenama odluke o raspodjeli sredstava za fiskalnu održivost dječjih vrtića za području grada Samobora za pedagošku godinu 2023./2024. planirana su većinski sredstva za namirnice te usluga za provedbu edukativnih Mindfulness i Aloha programa za djece predškolske dobi.</t>
    </r>
  </si>
  <si>
    <r>
      <rPr>
        <b/>
        <sz val="12"/>
        <color theme="1"/>
        <rFont val="Calibri"/>
        <family val="2"/>
        <scheme val="minor"/>
      </rPr>
      <t xml:space="preserve">Izvor 4.7. Prihodi od pomoći </t>
    </r>
    <r>
      <rPr>
        <sz val="12"/>
        <color theme="1"/>
        <rFont val="Calibri"/>
        <family val="2"/>
        <scheme val="minor"/>
      </rPr>
      <t>odnose se na rashode za zdravstvene usluge koje se refundiraju od strane HZZO-a te potrebe stručnog usavršavanja odgojitelja i sitan inventar/didaktiku za predškolu i djecu s TUR-om sufinancirano do strane MZO-a.</t>
    </r>
  </si>
  <si>
    <r>
      <t xml:space="preserve">Rashodi su predviđeni za nabavu nefinancijske imovine za DV Izvor iz izvora Opći prihodi i primici, izvora posebnih namjena tj. roditeljskih uplata.                                                                                                       Nabava nefinancijske imovine vrši se sukcesivno tijekom godine, sukladno Planu nabave (klima uređaji, računala i druga komunikacijska i informatička oprema, namještaj, oprema za kuhinju i igrala za park). Planirana financijska sredstva temelje se na iskazanim potrebama dječjeg vrtića </t>
    </r>
    <r>
      <rPr>
        <sz val="12"/>
        <color theme="1"/>
        <rFont val="Calibri"/>
        <family val="2"/>
        <charset val="238"/>
        <scheme val="minor"/>
      </rPr>
      <t>za nabavu dugotrajne nefinancijske imovine te ponudama za nabavu iste.                                                                                                                                                                III. Izmjenama i dopunama Financijskog plana za 2024. godinu nije bilo izmjena</t>
    </r>
    <r>
      <rPr>
        <b/>
        <sz val="12"/>
        <color theme="1"/>
        <rFont val="Calibri"/>
        <family val="2"/>
        <scheme val="minor"/>
      </rPr>
      <t>.</t>
    </r>
    <r>
      <rPr>
        <sz val="12"/>
        <color theme="1"/>
        <rFont val="Calibri"/>
        <family val="2"/>
        <scheme val="minor"/>
      </rPr>
      <t xml:space="preserve"> Iz izvora Opći prihodi i primici planirani su rashodi za nabavu uređaja za evidenciju radnog vremena i uređaja za potrebe rada logopeda i nisu mijenjani.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</si>
</sst>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1]_-;\-* #,##0.00\ [$€-1]_-;_-* &quot;-&quot;??\ [$€-1]_-;_-@_-"/>
    <numFmt numFmtId="165" formatCode="[$-1041A]#,##0;\-\ #,##0"/>
  </numFmts>
  <fonts count="93">
    <font>
      <sz val="11"/>
      <color theme="1"/>
      <name val="Calibri"/>
      <family val="2"/>
      <charset val="238"/>
      <scheme val="minor"/>
    </font>
    <font>
      <sz val="10"/>
      <name val="Arial"/>
      <family val="2"/>
      <charset val="238"/>
    </font>
    <font>
      <sz val="12"/>
      <color theme="1"/>
      <name val="Calibri"/>
      <family val="2"/>
      <charset val="238"/>
      <scheme val="minor"/>
    </font>
    <font>
      <sz val="10"/>
      <color theme="1"/>
      <name val="Calibri"/>
      <family val="2"/>
      <charset val="238"/>
      <scheme val="minor"/>
    </font>
    <font>
      <sz val="10"/>
      <color rgb="FF000000"/>
      <name val="Arial"/>
      <family val="2"/>
      <charset val="238"/>
    </font>
    <font>
      <sz val="12"/>
      <color theme="1"/>
      <name val="Times New Roman"/>
      <family val="1"/>
      <charset val="238"/>
    </font>
    <font>
      <sz val="12"/>
      <color rgb="FFFF0000"/>
      <name val="Times New Roman"/>
      <family val="1"/>
      <charset val="238"/>
    </font>
    <font>
      <b/>
      <i/>
      <sz val="12"/>
      <color indexed="8"/>
      <name val="Times New Roman"/>
      <family val="1"/>
      <charset val="238"/>
    </font>
    <font>
      <sz val="10"/>
      <color theme="1"/>
      <name val="Arial"/>
      <family val="2"/>
      <charset val="238"/>
    </font>
    <font>
      <sz val="10"/>
      <color rgb="FF000000"/>
      <name val="Geneva"/>
      <charset val="238"/>
    </font>
    <font>
      <sz val="11"/>
      <color theme="1" tint="4.9989318521683403E-2"/>
      <name val="Calibri"/>
      <family val="2"/>
      <charset val="238"/>
      <scheme val="minor"/>
    </font>
    <font>
      <b/>
      <sz val="12"/>
      <color theme="1" tint="4.9989318521683403E-2"/>
      <name val="Calibri"/>
      <family val="2"/>
      <charset val="238"/>
      <scheme val="minor"/>
    </font>
    <font>
      <sz val="12"/>
      <color theme="1" tint="4.9989318521683403E-2"/>
      <name val="Calibri"/>
      <family val="2"/>
      <charset val="238"/>
      <scheme val="minor"/>
    </font>
    <font>
      <b/>
      <sz val="11"/>
      <color theme="1"/>
      <name val="Calibri"/>
      <family val="2"/>
      <charset val="238"/>
      <scheme val="minor"/>
    </font>
    <font>
      <sz val="12"/>
      <color theme="1"/>
      <name val="Calibri"/>
      <family val="2"/>
      <charset val="238"/>
    </font>
    <font>
      <b/>
      <sz val="10"/>
      <color rgb="FF000000"/>
      <name val="Arial"/>
      <family val="2"/>
      <charset val="238"/>
    </font>
    <font>
      <sz val="11"/>
      <color theme="1"/>
      <name val="Symbol"/>
      <family val="1"/>
      <charset val="2"/>
    </font>
    <font>
      <sz val="10"/>
      <color rgb="FF000000"/>
      <name val="Times New Roman"/>
      <family val="1"/>
      <charset val="238"/>
    </font>
    <font>
      <b/>
      <sz val="12"/>
      <color theme="1"/>
      <name val="Arial"/>
      <family val="2"/>
      <charset val="238"/>
    </font>
    <font>
      <sz val="11"/>
      <color theme="1"/>
      <name val="Calibri"/>
      <family val="2"/>
      <charset val="238"/>
      <scheme val="minor"/>
    </font>
    <font>
      <sz val="10"/>
      <color theme="1" tint="4.9989318521683403E-2"/>
      <name val="Calibri"/>
      <family val="2"/>
      <charset val="238"/>
      <scheme val="minor"/>
    </font>
    <font>
      <sz val="11"/>
      <color rgb="FF000000"/>
      <name val="Calibri"/>
      <family val="2"/>
      <charset val="238"/>
    </font>
    <font>
      <sz val="11"/>
      <color rgb="FF000000"/>
      <name val="Calibri"/>
      <family val="2"/>
      <scheme val="minor"/>
    </font>
    <font>
      <sz val="11"/>
      <color rgb="FFFFFFFF"/>
      <name val="Calibri"/>
      <family val="2"/>
      <charset val="238"/>
    </font>
    <font>
      <b/>
      <sz val="11"/>
      <color rgb="FFFF9900"/>
      <name val="Calibri"/>
      <family val="2"/>
      <charset val="238"/>
    </font>
    <font>
      <sz val="11"/>
      <color rgb="FF800080"/>
      <name val="Calibri"/>
      <family val="2"/>
      <charset val="238"/>
    </font>
    <font>
      <b/>
      <sz val="15"/>
      <color rgb="FF003366"/>
      <name val="Calibri"/>
      <family val="2"/>
      <charset val="238"/>
    </font>
    <font>
      <b/>
      <sz val="13"/>
      <color rgb="FF003366"/>
      <name val="Calibri"/>
      <family val="2"/>
      <charset val="238"/>
    </font>
    <font>
      <b/>
      <sz val="11"/>
      <color rgb="FF003366"/>
      <name val="Calibri"/>
      <family val="2"/>
      <charset val="238"/>
    </font>
    <font>
      <sz val="11"/>
      <color rgb="FF993300"/>
      <name val="Calibri"/>
      <family val="2"/>
      <charset val="238"/>
    </font>
    <font>
      <sz val="11"/>
      <color rgb="FFFF9900"/>
      <name val="Calibri"/>
      <family val="2"/>
      <charset val="238"/>
    </font>
    <font>
      <b/>
      <sz val="11"/>
      <color rgb="FFFFFFFF"/>
      <name val="Calibri"/>
      <family val="2"/>
      <charset val="238"/>
    </font>
    <font>
      <b/>
      <sz val="10"/>
      <color rgb="FF0000FF"/>
      <name val="Arial"/>
      <family val="2"/>
      <charset val="238"/>
    </font>
    <font>
      <b/>
      <sz val="12"/>
      <color rgb="FF000000"/>
      <name val="Arial"/>
      <family val="2"/>
      <charset val="238"/>
    </font>
    <font>
      <sz val="8"/>
      <color rgb="FF000000"/>
      <name val="Arial"/>
      <family val="2"/>
      <charset val="238"/>
    </font>
    <font>
      <sz val="10"/>
      <color rgb="FF0000FF"/>
      <name val="Arial"/>
      <family val="2"/>
      <charset val="238"/>
    </font>
    <font>
      <sz val="19"/>
      <color rgb="FF3366FF"/>
      <name val="Arial"/>
      <family val="2"/>
      <charset val="238"/>
    </font>
    <font>
      <sz val="8"/>
      <color rgb="FFFF0000"/>
      <name val="Arial"/>
      <family val="2"/>
      <charset val="238"/>
    </font>
    <font>
      <i/>
      <sz val="11"/>
      <color rgb="FF808080"/>
      <name val="Calibri"/>
      <family val="2"/>
      <charset val="238"/>
    </font>
    <font>
      <b/>
      <sz val="11"/>
      <color rgb="FF000000"/>
      <name val="Calibri"/>
      <family val="2"/>
      <charset val="238"/>
    </font>
    <font>
      <sz val="11"/>
      <color rgb="FF333399"/>
      <name val="Calibri"/>
      <family val="2"/>
      <charset val="238"/>
    </font>
    <font>
      <b/>
      <sz val="10"/>
      <color indexed="8"/>
      <name val="Calibri"/>
      <family val="2"/>
      <charset val="238"/>
      <scheme val="minor"/>
    </font>
    <font>
      <sz val="11"/>
      <name val="Calibri"/>
      <family val="2"/>
      <charset val="238"/>
      <scheme val="minor"/>
    </font>
    <font>
      <sz val="11"/>
      <color rgb="FF000000"/>
      <name val="Calibri"/>
      <family val="2"/>
      <charset val="238"/>
      <scheme val="minor"/>
    </font>
    <font>
      <b/>
      <sz val="11"/>
      <name val="Calibri"/>
      <family val="2"/>
      <charset val="238"/>
      <scheme val="minor"/>
    </font>
    <font>
      <b/>
      <sz val="12"/>
      <color theme="1"/>
      <name val="Calibri"/>
      <family val="2"/>
      <charset val="238"/>
      <scheme val="minor"/>
    </font>
    <font>
      <b/>
      <sz val="9"/>
      <color theme="1"/>
      <name val="Calibri"/>
      <family val="2"/>
      <charset val="238"/>
      <scheme val="minor"/>
    </font>
    <font>
      <sz val="12"/>
      <color theme="1"/>
      <name val="Arial"/>
      <family val="2"/>
      <charset val="238"/>
    </font>
    <font>
      <b/>
      <sz val="11"/>
      <color indexed="8"/>
      <name val="Calibri"/>
      <family val="2"/>
      <charset val="238"/>
      <scheme val="minor"/>
    </font>
    <font>
      <b/>
      <sz val="12"/>
      <color indexed="8"/>
      <name val="Calibri"/>
      <family val="2"/>
      <charset val="238"/>
      <scheme val="minor"/>
    </font>
    <font>
      <sz val="12"/>
      <color indexed="8"/>
      <name val="Calibri"/>
      <family val="2"/>
      <charset val="238"/>
      <scheme val="minor"/>
    </font>
    <font>
      <sz val="10"/>
      <color indexed="8"/>
      <name val="Calibri"/>
      <family val="2"/>
      <charset val="238"/>
      <scheme val="minor"/>
    </font>
    <font>
      <sz val="11"/>
      <color indexed="8"/>
      <name val="Calibri"/>
      <family val="2"/>
      <charset val="238"/>
      <scheme val="minor"/>
    </font>
    <font>
      <b/>
      <sz val="12"/>
      <name val="Calibri"/>
      <family val="2"/>
      <charset val="238"/>
      <scheme val="minor"/>
    </font>
    <font>
      <sz val="12"/>
      <name val="Calibri"/>
      <family val="2"/>
      <charset val="238"/>
      <scheme val="minor"/>
    </font>
    <font>
      <i/>
      <sz val="11"/>
      <name val="Calibri"/>
      <family val="2"/>
      <charset val="238"/>
      <scheme val="minor"/>
    </font>
    <font>
      <i/>
      <sz val="11"/>
      <color indexed="8"/>
      <name val="Calibri"/>
      <family val="2"/>
      <charset val="238"/>
      <scheme val="minor"/>
    </font>
    <font>
      <b/>
      <sz val="11"/>
      <color theme="1" tint="4.9989318521683403E-2"/>
      <name val="Calibri"/>
      <family val="2"/>
      <charset val="238"/>
      <scheme val="minor"/>
    </font>
    <font>
      <b/>
      <i/>
      <sz val="11"/>
      <color indexed="8"/>
      <name val="Calibri"/>
      <family val="2"/>
      <charset val="238"/>
      <scheme val="minor"/>
    </font>
    <font>
      <i/>
      <sz val="11"/>
      <color rgb="FF000000"/>
      <name val="Calibri"/>
      <family val="2"/>
      <charset val="238"/>
    </font>
    <font>
      <b/>
      <sz val="9"/>
      <name val="Arial Nova Light"/>
      <family val="2"/>
      <charset val="238"/>
    </font>
    <font>
      <b/>
      <sz val="9"/>
      <name val="Arial"/>
      <family val="2"/>
      <charset val="238"/>
    </font>
    <font>
      <sz val="9"/>
      <name val="Arial Nova Light"/>
      <family val="2"/>
      <charset val="238"/>
    </font>
    <font>
      <sz val="9"/>
      <color theme="1"/>
      <name val="Arial Nova Light"/>
      <family val="2"/>
      <charset val="238"/>
    </font>
    <font>
      <sz val="9"/>
      <name val="Arial"/>
      <family val="2"/>
      <charset val="238"/>
    </font>
    <font>
      <b/>
      <sz val="11"/>
      <color rgb="FFFF0000"/>
      <name val="Calibri"/>
      <family val="2"/>
      <charset val="238"/>
      <scheme val="minor"/>
    </font>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0"/>
      <color indexed="8"/>
      <name val="Arial"/>
      <family val="2"/>
      <charset val="238"/>
    </font>
    <font>
      <b/>
      <sz val="10"/>
      <name val="Arial"/>
      <family val="2"/>
      <charset val="238"/>
    </font>
    <font>
      <sz val="10"/>
      <color indexed="8"/>
      <name val="Arial"/>
      <family val="2"/>
      <charset val="238"/>
    </font>
    <font>
      <i/>
      <sz val="10"/>
      <name val="Arial"/>
      <family val="2"/>
      <charset val="238"/>
    </font>
    <font>
      <b/>
      <sz val="11"/>
      <color theme="9" tint="-0.249977111117893"/>
      <name val="Calibri"/>
      <family val="2"/>
      <charset val="238"/>
      <scheme val="minor"/>
    </font>
    <font>
      <sz val="11"/>
      <color theme="9" tint="-0.249977111117893"/>
      <name val="Calibri"/>
      <family val="2"/>
      <charset val="238"/>
      <scheme val="minor"/>
    </font>
    <font>
      <sz val="11"/>
      <color theme="9" tint="-0.249977111117893"/>
      <name val="Calibri"/>
      <family val="2"/>
      <scheme val="minor"/>
    </font>
    <font>
      <b/>
      <sz val="11"/>
      <color rgb="FF92D050"/>
      <name val="Calibri"/>
      <family val="2"/>
      <charset val="238"/>
      <scheme val="minor"/>
    </font>
    <font>
      <sz val="11"/>
      <color rgb="FF00B050"/>
      <name val="Calibri"/>
      <family val="2"/>
      <scheme val="minor"/>
    </font>
    <font>
      <b/>
      <sz val="11"/>
      <color rgb="FF00B050"/>
      <name val="Calibri"/>
      <family val="2"/>
      <charset val="238"/>
      <scheme val="minor"/>
    </font>
    <font>
      <sz val="11"/>
      <color rgb="FF00B050"/>
      <name val="Calibri"/>
      <family val="2"/>
      <charset val="238"/>
      <scheme val="minor"/>
    </font>
    <font>
      <b/>
      <sz val="12"/>
      <color theme="1"/>
      <name val="Calibri"/>
      <family val="2"/>
      <scheme val="minor"/>
    </font>
    <font>
      <b/>
      <sz val="7"/>
      <color theme="1"/>
      <name val="Calibri"/>
      <family val="2"/>
      <scheme val="minor"/>
    </font>
    <font>
      <b/>
      <sz val="11"/>
      <name val="Calibri"/>
      <family val="2"/>
      <scheme val="minor"/>
    </font>
    <font>
      <b/>
      <sz val="14"/>
      <name val="Calibri"/>
      <family val="2"/>
      <charset val="238"/>
      <scheme val="minor"/>
    </font>
    <font>
      <sz val="10"/>
      <name val="Calibri"/>
      <family val="2"/>
      <charset val="238"/>
      <scheme val="minor"/>
    </font>
    <font>
      <b/>
      <sz val="11"/>
      <name val="Arial"/>
      <family val="2"/>
      <charset val="238"/>
    </font>
    <font>
      <sz val="11"/>
      <name val="Arial"/>
      <family val="2"/>
      <charset val="238"/>
    </font>
    <font>
      <b/>
      <sz val="14"/>
      <name val="Arial"/>
      <family val="2"/>
      <charset val="238"/>
    </font>
    <font>
      <sz val="12"/>
      <color theme="1"/>
      <name val="Calibri"/>
      <family val="2"/>
      <scheme val="minor"/>
    </font>
    <font>
      <i/>
      <sz val="12"/>
      <color theme="1"/>
      <name val="Calibri"/>
      <family val="2"/>
      <scheme val="minor"/>
    </font>
    <font>
      <sz val="12"/>
      <name val="Calibri"/>
      <family val="2"/>
      <scheme val="minor"/>
    </font>
    <font>
      <b/>
      <sz val="12"/>
      <name val="Calibri"/>
      <family val="2"/>
      <scheme val="minor"/>
    </font>
  </fonts>
  <fills count="3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0F0"/>
        <bgColor indexed="64"/>
      </patternFill>
    </fill>
    <fill>
      <patternFill patternType="solid">
        <fgColor theme="4" tint="0.39997558519241921"/>
        <bgColor indexed="64"/>
      </patternFill>
    </fill>
    <fill>
      <patternFill patternType="solid">
        <fgColor rgb="FFFFC000"/>
        <bgColor indexed="64"/>
      </patternFill>
    </fill>
    <fill>
      <patternFill patternType="solid">
        <fgColor rgb="FFD9D9D9"/>
        <bgColor indexed="64"/>
      </patternFill>
    </fill>
    <fill>
      <patternFill patternType="solid">
        <fgColor rgb="FFF2F2F2"/>
        <bgColor indexed="64"/>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FF8080"/>
        <bgColor rgb="FFFF8080"/>
      </patternFill>
    </fill>
    <fill>
      <patternFill patternType="solid">
        <fgColor rgb="FF00FF00"/>
        <bgColor rgb="FF00FF00"/>
      </patternFill>
    </fill>
    <fill>
      <patternFill patternType="solid">
        <fgColor rgb="FF99CCFF"/>
        <bgColor rgb="FF99CCFF"/>
      </patternFill>
    </fill>
    <fill>
      <patternFill patternType="solid">
        <fgColor rgb="FFFFCC00"/>
        <bgColor rgb="FFFFCC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C0C0C0"/>
        <bgColor rgb="FFC0C0C0"/>
      </patternFill>
    </fill>
    <fill>
      <patternFill patternType="solid">
        <fgColor rgb="FFFFFF99"/>
        <bgColor rgb="FFFFFF99"/>
      </patternFill>
    </fill>
    <fill>
      <patternFill patternType="solid">
        <fgColor rgb="FF969696"/>
        <bgColor rgb="FF969696"/>
      </patternFill>
    </fill>
    <fill>
      <patternFill patternType="solid">
        <fgColor rgb="FF00CCFF"/>
        <bgColor rgb="FF00CCFF"/>
      </patternFill>
    </fill>
    <fill>
      <patternFill patternType="solid">
        <fgColor rgb="FF99CC00"/>
        <bgColor rgb="FF99CC00"/>
      </patternFill>
    </fill>
    <fill>
      <patternFill patternType="solid">
        <fgColor rgb="FF666699"/>
        <bgColor rgb="FF666699"/>
      </patternFill>
    </fill>
    <fill>
      <patternFill patternType="solid">
        <fgColor rgb="FFFFFFCC"/>
        <bgColor rgb="FFFFFFCC"/>
      </patternFill>
    </fill>
    <fill>
      <patternFill patternType="solid">
        <fgColor rgb="FF00FFFF"/>
        <bgColor rgb="FF00FFFF"/>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rgb="FF808080"/>
      </left>
      <right style="thin">
        <color rgb="FF808080"/>
      </right>
      <top style="thin">
        <color rgb="FF808080"/>
      </top>
      <bottom style="thin">
        <color rgb="FF808080"/>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right/>
      <top/>
      <bottom style="double">
        <color rgb="FFFF9900"/>
      </bottom>
      <diagonal/>
    </border>
    <border>
      <left style="double">
        <color rgb="FF333333"/>
      </left>
      <right style="double">
        <color rgb="FF333333"/>
      </right>
      <top style="double">
        <color rgb="FF333333"/>
      </top>
      <bottom style="double">
        <color rgb="FF333333"/>
      </bottom>
      <diagonal/>
    </border>
    <border>
      <left style="thin">
        <color rgb="FF333333"/>
      </left>
      <right style="thin">
        <color rgb="FF333333"/>
      </right>
      <top style="thin">
        <color rgb="FF333333"/>
      </top>
      <bottom style="thin">
        <color rgb="FF333333"/>
      </bottom>
      <diagonal/>
    </border>
    <border>
      <left style="thin">
        <color rgb="FF3366FF"/>
      </left>
      <right style="thin">
        <color rgb="FF3366FF"/>
      </right>
      <top style="thin">
        <color rgb="FF3366FF"/>
      </top>
      <bottom style="thin">
        <color rgb="FF3366FF"/>
      </bottom>
      <diagonal/>
    </border>
    <border>
      <left style="thin">
        <color rgb="FFCCFFFF"/>
      </left>
      <right style="thin">
        <color rgb="FF3366FF"/>
      </right>
      <top style="medium">
        <color rgb="FFCCFFFF"/>
      </top>
      <bottom style="thin">
        <color rgb="FF3366FF"/>
      </bottom>
      <diagonal/>
    </border>
    <border>
      <left/>
      <right/>
      <top style="thin">
        <color rgb="FF333399"/>
      </top>
      <bottom style="double">
        <color rgb="FF333399"/>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3">
    <xf numFmtId="0" fontId="0" fillId="0" borderId="0"/>
    <xf numFmtId="0" fontId="4" fillId="0" borderId="0"/>
    <xf numFmtId="0" fontId="4" fillId="0" borderId="0" applyNumberFormat="0" applyBorder="0" applyProtection="0"/>
    <xf numFmtId="0" fontId="9" fillId="0" borderId="0" applyNumberFormat="0" applyBorder="0" applyProtection="0"/>
    <xf numFmtId="44" fontId="19" fillId="0" borderId="0" applyFont="0" applyFill="0" applyBorder="0" applyAlignment="0" applyProtection="0"/>
    <xf numFmtId="0" fontId="1" fillId="0" borderId="0"/>
    <xf numFmtId="0" fontId="19" fillId="0" borderId="0"/>
    <xf numFmtId="0" fontId="4" fillId="0" borderId="0" applyNumberFormat="0" applyBorder="0" applyProtection="0">
      <alignment wrapText="1"/>
    </xf>
    <xf numFmtId="0" fontId="21" fillId="11" borderId="0" applyNumberFormat="0" applyFont="0" applyBorder="0" applyAlignment="0" applyProtection="0"/>
    <xf numFmtId="0" fontId="21" fillId="12" borderId="0" applyNumberFormat="0" applyFont="0" applyBorder="0" applyAlignment="0" applyProtection="0"/>
    <xf numFmtId="0" fontId="21" fillId="13" borderId="0" applyNumberFormat="0" applyFont="0" applyBorder="0" applyAlignment="0" applyProtection="0"/>
    <xf numFmtId="0" fontId="21" fillId="14" borderId="0" applyNumberFormat="0" applyFont="0" applyBorder="0" applyAlignment="0" applyProtection="0"/>
    <xf numFmtId="0" fontId="21" fillId="15" borderId="0" applyNumberFormat="0" applyFont="0" applyBorder="0" applyAlignment="0" applyProtection="0"/>
    <xf numFmtId="0" fontId="21" fillId="16" borderId="0" applyNumberFormat="0" applyFont="0" applyBorder="0" applyAlignment="0" applyProtection="0"/>
    <xf numFmtId="0" fontId="21" fillId="17" borderId="0" applyNumberFormat="0" applyFont="0" applyBorder="0" applyAlignment="0" applyProtection="0"/>
    <xf numFmtId="0" fontId="21" fillId="18" borderId="0" applyNumberFormat="0" applyFont="0" applyBorder="0" applyAlignment="0" applyProtection="0"/>
    <xf numFmtId="0" fontId="21" fillId="14" borderId="0" applyNumberFormat="0" applyFont="0" applyBorder="0" applyAlignment="0" applyProtection="0"/>
    <xf numFmtId="0" fontId="21" fillId="19" borderId="0" applyNumberFormat="0" applyFont="0" applyBorder="0" applyAlignment="0" applyProtection="0"/>
    <xf numFmtId="0" fontId="21" fillId="20" borderId="0" applyNumberFormat="0" applyFont="0" applyBorder="0" applyAlignment="0" applyProtection="0"/>
    <xf numFmtId="0" fontId="21" fillId="19" borderId="0" applyNumberFormat="0" applyFont="0" applyBorder="0" applyAlignment="0" applyProtection="0"/>
    <xf numFmtId="0" fontId="23" fillId="21"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8" borderId="0" applyNumberFormat="0" applyBorder="0" applyAlignment="0" applyProtection="0"/>
    <xf numFmtId="0" fontId="24" fillId="29" borderId="16" applyNumberFormat="0" applyAlignment="0" applyProtection="0"/>
    <xf numFmtId="0" fontId="25" fillId="12" borderId="0" applyNumberFormat="0" applyBorder="0" applyAlignment="0" applyProtection="0"/>
    <xf numFmtId="0" fontId="26" fillId="0" borderId="17" applyNumberFormat="0" applyFill="0" applyAlignment="0" applyProtection="0"/>
    <xf numFmtId="0" fontId="27" fillId="0" borderId="18" applyNumberFormat="0" applyFill="0" applyAlignment="0" applyProtection="0"/>
    <xf numFmtId="0" fontId="28" fillId="0" borderId="19" applyNumberFormat="0" applyFill="0" applyAlignment="0" applyProtection="0"/>
    <xf numFmtId="0" fontId="28" fillId="0" borderId="0" applyNumberFormat="0" applyFill="0" applyBorder="0" applyAlignment="0" applyProtection="0"/>
    <xf numFmtId="0" fontId="29" fillId="30" borderId="0" applyNumberFormat="0" applyBorder="0" applyAlignment="0" applyProtection="0"/>
    <xf numFmtId="0" fontId="21" fillId="0" borderId="0"/>
    <xf numFmtId="0" fontId="22" fillId="0" borderId="0"/>
    <xf numFmtId="0" fontId="1" fillId="0" borderId="0"/>
    <xf numFmtId="0" fontId="4" fillId="0" borderId="0" applyNumberFormat="0" applyBorder="0" applyProtection="0">
      <alignment wrapText="1"/>
    </xf>
    <xf numFmtId="0" fontId="22" fillId="0" borderId="0"/>
    <xf numFmtId="0" fontId="4" fillId="0" borderId="0" applyNumberFormat="0" applyBorder="0" applyProtection="0">
      <alignment wrapText="1"/>
    </xf>
    <xf numFmtId="0" fontId="21" fillId="0" borderId="0" applyNumberFormat="0" applyFont="0" applyBorder="0" applyProtection="0"/>
    <xf numFmtId="0" fontId="21" fillId="0" borderId="0" applyNumberFormat="0" applyFont="0" applyBorder="0" applyProtection="0"/>
    <xf numFmtId="0" fontId="4" fillId="0" borderId="0" applyNumberFormat="0" applyBorder="0" applyProtection="0">
      <alignment wrapText="1"/>
    </xf>
    <xf numFmtId="0" fontId="21" fillId="0" borderId="0" applyNumberFormat="0" applyFont="0" applyBorder="0" applyProtection="0"/>
    <xf numFmtId="0" fontId="1" fillId="0" borderId="0">
      <alignment wrapText="1"/>
    </xf>
    <xf numFmtId="0" fontId="21" fillId="0" borderId="0" applyNumberFormat="0" applyFont="0" applyBorder="0" applyProtection="0"/>
    <xf numFmtId="0" fontId="17" fillId="0" borderId="0" applyNumberFormat="0" applyBorder="0" applyProtection="0"/>
    <xf numFmtId="0" fontId="21" fillId="0" borderId="0" applyNumberFormat="0" applyFont="0" applyBorder="0" applyProtection="0"/>
    <xf numFmtId="0" fontId="21" fillId="0" borderId="0" applyNumberFormat="0" applyFont="0" applyBorder="0" applyProtection="0"/>
    <xf numFmtId="0" fontId="21" fillId="0" borderId="0" applyNumberFormat="0" applyFont="0" applyBorder="0" applyProtection="0"/>
    <xf numFmtId="0" fontId="21" fillId="0" borderId="0" applyNumberFormat="0" applyFont="0" applyBorder="0" applyProtection="0"/>
    <xf numFmtId="0" fontId="30" fillId="0" borderId="20" applyNumberFormat="0" applyFill="0" applyAlignment="0" applyProtection="0"/>
    <xf numFmtId="0" fontId="31" fillId="31" borderId="21" applyNumberFormat="0" applyAlignment="0" applyProtection="0"/>
    <xf numFmtId="4" fontId="4" fillId="30" borderId="22" applyProtection="0">
      <alignment vertical="center"/>
    </xf>
    <xf numFmtId="4" fontId="32" fillId="30" borderId="23" applyProtection="0">
      <alignment vertical="center"/>
    </xf>
    <xf numFmtId="4" fontId="15" fillId="30" borderId="23" applyProtection="0">
      <alignment horizontal="left" vertical="center" indent="1"/>
    </xf>
    <xf numFmtId="0" fontId="15" fillId="30" borderId="23" applyNumberFormat="0" applyProtection="0">
      <alignment horizontal="left" vertical="top" indent="1"/>
    </xf>
    <xf numFmtId="4" fontId="15" fillId="32" borderId="0" applyBorder="0" applyProtection="0">
      <alignment horizontal="left" vertical="center" indent="1"/>
    </xf>
    <xf numFmtId="4" fontId="4" fillId="12" borderId="23" applyProtection="0">
      <alignment horizontal="right" vertical="center"/>
    </xf>
    <xf numFmtId="4" fontId="4" fillId="17" borderId="23" applyProtection="0">
      <alignment horizontal="right" vertical="center"/>
    </xf>
    <xf numFmtId="4" fontId="4" fillId="26" borderId="23" applyProtection="0">
      <alignment horizontal="right" vertical="center"/>
    </xf>
    <xf numFmtId="4" fontId="4" fillId="20" borderId="23" applyProtection="0">
      <alignment horizontal="right" vertical="center"/>
    </xf>
    <xf numFmtId="4" fontId="4" fillId="24" borderId="23" applyProtection="0">
      <alignment horizontal="right" vertical="center"/>
    </xf>
    <xf numFmtId="4" fontId="4" fillId="28" borderId="23" applyProtection="0">
      <alignment horizontal="right" vertical="center"/>
    </xf>
    <xf numFmtId="4" fontId="4" fillId="27" borderId="23" applyProtection="0">
      <alignment horizontal="right" vertical="center"/>
    </xf>
    <xf numFmtId="4" fontId="4" fillId="33" borderId="23" applyProtection="0">
      <alignment horizontal="right" vertical="center"/>
    </xf>
    <xf numFmtId="4" fontId="4" fillId="18" borderId="23" applyProtection="0">
      <alignment horizontal="right" vertical="center"/>
    </xf>
    <xf numFmtId="4" fontId="15" fillId="0" borderId="24" applyFill="0" applyProtection="0">
      <alignment horizontal="left" vertical="center" indent="1"/>
    </xf>
    <xf numFmtId="4" fontId="4" fillId="15" borderId="0" applyBorder="0" applyProtection="0">
      <alignment horizontal="left" vertical="center" indent="1"/>
    </xf>
    <xf numFmtId="4" fontId="33" fillId="34" borderId="0" applyBorder="0" applyProtection="0">
      <alignment horizontal="left" vertical="center" indent="1"/>
    </xf>
    <xf numFmtId="4" fontId="15" fillId="32" borderId="23" applyProtection="0">
      <alignment horizontal="center" vertical="top"/>
    </xf>
    <xf numFmtId="4" fontId="4" fillId="15" borderId="0" applyBorder="0" applyProtection="0">
      <alignment horizontal="left" vertical="center" indent="1"/>
    </xf>
    <xf numFmtId="4" fontId="4" fillId="32" borderId="0" applyBorder="0" applyProtection="0">
      <alignment horizontal="left" vertical="center" indent="1"/>
    </xf>
    <xf numFmtId="0" fontId="4" fillId="34" borderId="23" applyNumberFormat="0" applyProtection="0">
      <alignment horizontal="left" vertical="center" indent="1"/>
    </xf>
    <xf numFmtId="0" fontId="4" fillId="34" borderId="23" applyNumberFormat="0" applyProtection="0">
      <alignment horizontal="left" vertical="top" indent="1"/>
    </xf>
    <xf numFmtId="0" fontId="4" fillId="32" borderId="23" applyNumberFormat="0" applyProtection="0">
      <alignment horizontal="left" vertical="center" indent="1"/>
    </xf>
    <xf numFmtId="0" fontId="4" fillId="32" borderId="23" applyNumberFormat="0" applyProtection="0">
      <alignment horizontal="left" vertical="top" indent="1"/>
    </xf>
    <xf numFmtId="0" fontId="4" fillId="19" borderId="23" applyNumberFormat="0" applyProtection="0">
      <alignment horizontal="left" vertical="center" indent="1"/>
    </xf>
    <xf numFmtId="0" fontId="4" fillId="19" borderId="23" applyNumberFormat="0" applyProtection="0">
      <alignment horizontal="left" vertical="top" indent="1"/>
    </xf>
    <xf numFmtId="0" fontId="34" fillId="15" borderId="23" applyNumberFormat="0" applyProtection="0">
      <alignment horizontal="left" vertical="center" indent="1"/>
    </xf>
    <xf numFmtId="0" fontId="34" fillId="15" borderId="23" applyNumberFormat="0" applyProtection="0">
      <alignment horizontal="left" vertical="center" indent="1"/>
    </xf>
    <xf numFmtId="0" fontId="4" fillId="15" borderId="23" applyNumberFormat="0" applyProtection="0">
      <alignment horizontal="left" vertical="top" indent="1"/>
    </xf>
    <xf numFmtId="0" fontId="4" fillId="0" borderId="0" applyNumberFormat="0" applyBorder="0" applyProtection="0"/>
    <xf numFmtId="4" fontId="4" fillId="35" borderId="23" applyProtection="0">
      <alignment vertical="center"/>
    </xf>
    <xf numFmtId="4" fontId="35" fillId="35" borderId="23" applyProtection="0">
      <alignment vertical="center"/>
    </xf>
    <xf numFmtId="4" fontId="4" fillId="35" borderId="23" applyProtection="0">
      <alignment horizontal="left" vertical="center" indent="1"/>
    </xf>
    <xf numFmtId="0" fontId="4" fillId="35" borderId="23" applyNumberFormat="0" applyProtection="0">
      <alignment horizontal="left" vertical="top" indent="1"/>
    </xf>
    <xf numFmtId="4" fontId="4" fillId="36" borderId="22" applyProtection="0">
      <alignment horizontal="right" vertical="center"/>
    </xf>
    <xf numFmtId="4" fontId="35" fillId="15" borderId="23" applyProtection="0">
      <alignment horizontal="right" vertical="center"/>
    </xf>
    <xf numFmtId="4" fontId="4" fillId="32" borderId="23" applyProtection="0">
      <alignment horizontal="left" vertical="center" indent="1"/>
    </xf>
    <xf numFmtId="0" fontId="15" fillId="32" borderId="23" applyNumberFormat="0" applyProtection="0">
      <alignment horizontal="center" vertical="top" wrapText="1"/>
    </xf>
    <xf numFmtId="4" fontId="36" fillId="36" borderId="0" applyBorder="0" applyProtection="0">
      <alignment horizontal="left" vertical="center" indent="1"/>
    </xf>
    <xf numFmtId="4" fontId="37" fillId="15" borderId="23" applyProtection="0">
      <alignment horizontal="right" vertical="center"/>
    </xf>
    <xf numFmtId="0" fontId="38" fillId="0" borderId="0" applyNumberFormat="0" applyFill="0" applyBorder="0" applyAlignment="0" applyProtection="0"/>
    <xf numFmtId="0" fontId="39" fillId="0" borderId="25" applyNumberFormat="0" applyFill="0" applyAlignment="0" applyProtection="0"/>
    <xf numFmtId="0" fontId="40" fillId="16" borderId="16" applyNumberFormat="0" applyAlignment="0" applyProtection="0"/>
    <xf numFmtId="44" fontId="19" fillId="0" borderId="0" applyFont="0" applyFill="0" applyBorder="0" applyAlignment="0" applyProtection="0"/>
    <xf numFmtId="44" fontId="19" fillId="0" borderId="0" applyFont="0" applyFill="0" applyBorder="0" applyAlignment="0" applyProtection="0"/>
  </cellStyleXfs>
  <cellXfs count="419">
    <xf numFmtId="0" fontId="0" fillId="0" borderId="0" xfId="0"/>
    <xf numFmtId="0" fontId="5" fillId="0" borderId="0" xfId="0" applyFont="1"/>
    <xf numFmtId="0" fontId="6" fillId="0" borderId="0" xfId="0" applyFont="1"/>
    <xf numFmtId="3" fontId="0" fillId="0" borderId="0" xfId="0" applyNumberFormat="1"/>
    <xf numFmtId="3" fontId="0" fillId="2" borderId="0" xfId="0" applyNumberFormat="1" applyFill="1"/>
    <xf numFmtId="0" fontId="2" fillId="0" borderId="0" xfId="0" applyFont="1"/>
    <xf numFmtId="0" fontId="0" fillId="0" borderId="0" xfId="0" applyAlignment="1">
      <alignment horizontal="left" wrapText="1"/>
    </xf>
    <xf numFmtId="0" fontId="11" fillId="0" borderId="0" xfId="0" applyFont="1"/>
    <xf numFmtId="0" fontId="0" fillId="0" borderId="0" xfId="0" applyAlignment="1">
      <alignment wrapText="1"/>
    </xf>
    <xf numFmtId="0" fontId="12" fillId="0" borderId="0" xfId="0" applyFont="1"/>
    <xf numFmtId="0" fontId="14" fillId="0" borderId="0" xfId="0" applyFont="1" applyAlignment="1">
      <alignment vertical="center"/>
    </xf>
    <xf numFmtId="0" fontId="18" fillId="0" borderId="0" xfId="0" applyFont="1"/>
    <xf numFmtId="0" fontId="16" fillId="0" borderId="0" xfId="0" applyFont="1" applyAlignment="1">
      <alignment vertical="center"/>
    </xf>
    <xf numFmtId="0" fontId="13" fillId="0" borderId="0" xfId="0" applyFont="1"/>
    <xf numFmtId="4" fontId="0" fillId="0" borderId="0" xfId="0" applyNumberFormat="1"/>
    <xf numFmtId="0" fontId="47" fillId="0" borderId="0" xfId="0" applyFont="1"/>
    <xf numFmtId="0" fontId="48" fillId="0" borderId="0" xfId="0" applyFont="1" applyAlignment="1">
      <alignment horizontal="center" vertical="center" wrapText="1"/>
    </xf>
    <xf numFmtId="0" fontId="49" fillId="0" borderId="0" xfId="0" applyFont="1" applyAlignment="1">
      <alignment horizontal="center" vertical="center" wrapText="1"/>
    </xf>
    <xf numFmtId="0" fontId="49" fillId="0" borderId="0" xfId="0" applyFont="1" applyAlignment="1">
      <alignment horizontal="left" wrapText="1"/>
    </xf>
    <xf numFmtId="0" fontId="50" fillId="0" borderId="0" xfId="0" applyFont="1" applyAlignment="1">
      <alignment wrapText="1"/>
    </xf>
    <xf numFmtId="0" fontId="49" fillId="0" borderId="5" xfId="0" applyFont="1" applyBorder="1" applyAlignment="1">
      <alignment horizontal="center" vertical="center" wrapText="1"/>
    </xf>
    <xf numFmtId="0" fontId="45" fillId="0" borderId="5" xfId="0" applyFont="1" applyBorder="1" applyAlignment="1">
      <alignment horizontal="center" vertical="center"/>
    </xf>
    <xf numFmtId="0" fontId="46" fillId="0" borderId="5" xfId="0" applyFont="1" applyBorder="1" applyAlignment="1">
      <alignment horizontal="right" vertical="center"/>
    </xf>
    <xf numFmtId="0" fontId="41" fillId="2" borderId="1" xfId="0" applyFont="1" applyFill="1" applyBorder="1" applyAlignment="1">
      <alignment horizontal="center" vertical="center" wrapText="1"/>
    </xf>
    <xf numFmtId="0" fontId="41" fillId="2" borderId="3" xfId="0" applyFont="1" applyFill="1" applyBorder="1" applyAlignment="1">
      <alignment horizontal="center" vertical="center" wrapText="1"/>
    </xf>
    <xf numFmtId="0" fontId="51" fillId="2" borderId="1" xfId="0" applyFont="1" applyFill="1" applyBorder="1" applyAlignment="1">
      <alignment horizontal="center" vertical="center"/>
    </xf>
    <xf numFmtId="0" fontId="51" fillId="2" borderId="3" xfId="0" applyFont="1" applyFill="1" applyBorder="1" applyAlignment="1">
      <alignment horizontal="center" vertical="center"/>
    </xf>
    <xf numFmtId="0" fontId="42" fillId="3" borderId="4" xfId="0" applyFont="1" applyFill="1" applyBorder="1" applyAlignment="1">
      <alignment vertical="center"/>
    </xf>
    <xf numFmtId="3" fontId="48" fillId="3" borderId="3" xfId="0" applyNumberFormat="1" applyFont="1" applyFill="1" applyBorder="1" applyAlignment="1">
      <alignment horizontal="right"/>
    </xf>
    <xf numFmtId="0" fontId="19" fillId="0" borderId="3" xfId="0" applyFont="1" applyBorder="1" applyAlignment="1">
      <alignment horizontal="left"/>
    </xf>
    <xf numFmtId="0" fontId="43" fillId="0" borderId="11" xfId="1" applyFont="1" applyBorder="1"/>
    <xf numFmtId="0" fontId="42" fillId="0" borderId="2" xfId="0" applyFont="1" applyBorder="1" applyAlignment="1">
      <alignment vertical="center" wrapText="1"/>
    </xf>
    <xf numFmtId="0" fontId="42" fillId="0" borderId="4" xfId="0" applyFont="1" applyBorder="1" applyAlignment="1">
      <alignment vertical="center"/>
    </xf>
    <xf numFmtId="3" fontId="52" fillId="0" borderId="3" xfId="0" applyNumberFormat="1" applyFont="1" applyBorder="1" applyAlignment="1">
      <alignment horizontal="right"/>
    </xf>
    <xf numFmtId="0" fontId="42" fillId="0" borderId="2" xfId="0" applyFont="1" applyBorder="1" applyAlignment="1">
      <alignment vertical="center"/>
    </xf>
    <xf numFmtId="0" fontId="44" fillId="3" borderId="1" xfId="0" applyFont="1" applyFill="1" applyBorder="1" applyAlignment="1">
      <alignment horizontal="left" vertical="center"/>
    </xf>
    <xf numFmtId="0" fontId="42" fillId="3" borderId="2" xfId="0" applyFont="1" applyFill="1" applyBorder="1" applyAlignment="1">
      <alignment vertical="center"/>
    </xf>
    <xf numFmtId="0" fontId="42" fillId="0" borderId="4" xfId="0" applyFont="1" applyBorder="1" applyAlignment="1">
      <alignment vertical="center" wrapText="1"/>
    </xf>
    <xf numFmtId="0" fontId="53" fillId="0" borderId="0" xfId="0" quotePrefix="1" applyFont="1" applyAlignment="1">
      <alignment horizontal="left" vertical="center" wrapText="1"/>
    </xf>
    <xf numFmtId="0" fontId="54" fillId="0" borderId="0" xfId="0" applyFont="1" applyAlignment="1">
      <alignment vertical="center" wrapText="1"/>
    </xf>
    <xf numFmtId="3" fontId="49" fillId="0" borderId="0" xfId="0" applyNumberFormat="1" applyFont="1" applyAlignment="1">
      <alignment horizontal="right"/>
    </xf>
    <xf numFmtId="0" fontId="50" fillId="0" borderId="0" xfId="0" applyFont="1" applyAlignment="1">
      <alignment horizontal="center" vertical="center" wrapText="1"/>
    </xf>
    <xf numFmtId="0" fontId="50" fillId="0" borderId="0" xfId="0" applyFont="1"/>
    <xf numFmtId="0" fontId="43" fillId="0" borderId="12" xfId="1" applyFont="1" applyBorder="1"/>
    <xf numFmtId="0" fontId="49" fillId="0" borderId="0" xfId="0" quotePrefix="1" applyFont="1" applyAlignment="1">
      <alignment horizontal="center" vertical="center" wrapText="1"/>
    </xf>
    <xf numFmtId="3" fontId="48" fillId="4" borderId="3" xfId="0" quotePrefix="1" applyNumberFormat="1" applyFont="1" applyFill="1" applyBorder="1" applyAlignment="1">
      <alignment horizontal="right"/>
    </xf>
    <xf numFmtId="0" fontId="19" fillId="5" borderId="3" xfId="0" applyFont="1" applyFill="1" applyBorder="1" applyAlignment="1">
      <alignment horizontal="left"/>
    </xf>
    <xf numFmtId="0" fontId="52" fillId="5" borderId="1" xfId="0" applyFont="1" applyFill="1" applyBorder="1" applyAlignment="1">
      <alignment horizontal="left" vertical="center"/>
    </xf>
    <xf numFmtId="0" fontId="49" fillId="5" borderId="2" xfId="0" applyFont="1" applyFill="1" applyBorder="1" applyAlignment="1">
      <alignment horizontal="left" vertical="center"/>
    </xf>
    <xf numFmtId="3" fontId="52" fillId="5" borderId="3" xfId="0" quotePrefix="1" applyNumberFormat="1" applyFont="1" applyFill="1" applyBorder="1" applyAlignment="1">
      <alignment horizontal="right"/>
    </xf>
    <xf numFmtId="3" fontId="52" fillId="5" borderId="3" xfId="0" applyNumberFormat="1" applyFont="1" applyFill="1" applyBorder="1" applyAlignment="1">
      <alignment horizontal="right"/>
    </xf>
    <xf numFmtId="0" fontId="19" fillId="0" borderId="2" xfId="0" applyFont="1" applyBorder="1"/>
    <xf numFmtId="0" fontId="48" fillId="5" borderId="2" xfId="0" applyFont="1" applyFill="1" applyBorder="1" applyAlignment="1">
      <alignment horizontal="left" vertical="center"/>
    </xf>
    <xf numFmtId="3" fontId="44" fillId="0" borderId="3" xfId="0" applyNumberFormat="1" applyFont="1" applyBorder="1" applyAlignment="1">
      <alignment horizontal="right"/>
    </xf>
    <xf numFmtId="0" fontId="48" fillId="4" borderId="4" xfId="0" applyFont="1" applyFill="1" applyBorder="1" applyAlignment="1">
      <alignment horizontal="center" vertical="center" wrapText="1"/>
    </xf>
    <xf numFmtId="0" fontId="44" fillId="2" borderId="3" xfId="0" applyFont="1" applyFill="1" applyBorder="1" applyAlignment="1">
      <alignment horizontal="left" vertical="center" wrapText="1"/>
    </xf>
    <xf numFmtId="0" fontId="52" fillId="0" borderId="0" xfId="0" applyFont="1" applyAlignment="1">
      <alignment vertical="center" wrapText="1"/>
    </xf>
    <xf numFmtId="0" fontId="48" fillId="2" borderId="4" xfId="0" applyFont="1" applyFill="1" applyBorder="1" applyAlignment="1">
      <alignment horizontal="left" vertical="center" wrapText="1"/>
    </xf>
    <xf numFmtId="4" fontId="52" fillId="2" borderId="4" xfId="0" applyNumberFormat="1" applyFont="1" applyFill="1" applyBorder="1" applyAlignment="1">
      <alignment horizontal="right"/>
    </xf>
    <xf numFmtId="4" fontId="52" fillId="2" borderId="3" xfId="0" applyNumberFormat="1" applyFont="1" applyFill="1" applyBorder="1" applyAlignment="1">
      <alignment horizontal="right"/>
    </xf>
    <xf numFmtId="3" fontId="52" fillId="2" borderId="0" xfId="0" applyNumberFormat="1" applyFont="1" applyFill="1" applyAlignment="1">
      <alignment horizontal="right"/>
    </xf>
    <xf numFmtId="0" fontId="0" fillId="5" borderId="3" xfId="0" applyFill="1" applyBorder="1" applyAlignment="1">
      <alignment horizontal="left"/>
    </xf>
    <xf numFmtId="0" fontId="52" fillId="5" borderId="3" xfId="0" applyFont="1" applyFill="1" applyBorder="1" applyAlignment="1">
      <alignment horizontal="left" vertical="center"/>
    </xf>
    <xf numFmtId="0" fontId="52" fillId="5" borderId="2" xfId="0" applyFont="1" applyFill="1" applyBorder="1" applyAlignment="1">
      <alignment vertical="center"/>
    </xf>
    <xf numFmtId="0" fontId="43" fillId="5" borderId="2" xfId="0" applyFont="1" applyFill="1" applyBorder="1" applyAlignment="1">
      <alignment horizontal="left" vertical="center"/>
    </xf>
    <xf numFmtId="0" fontId="56" fillId="5" borderId="3" xfId="0" applyFont="1" applyFill="1" applyBorder="1" applyAlignment="1">
      <alignment horizontal="left" vertical="center"/>
    </xf>
    <xf numFmtId="0" fontId="0" fillId="5" borderId="1" xfId="0" applyFill="1" applyBorder="1" applyAlignment="1">
      <alignment horizontal="left"/>
    </xf>
    <xf numFmtId="0" fontId="52" fillId="0" borderId="0" xfId="0" applyFont="1" applyAlignment="1">
      <alignment horizontal="center" vertical="center" wrapText="1"/>
    </xf>
    <xf numFmtId="0" fontId="52" fillId="0" borderId="0" xfId="0" applyFont="1"/>
    <xf numFmtId="0" fontId="44" fillId="2" borderId="0" xfId="0" applyFont="1" applyFill="1" applyAlignment="1">
      <alignment horizontal="left" vertical="center"/>
    </xf>
    <xf numFmtId="0" fontId="48" fillId="0" borderId="0" xfId="0" quotePrefix="1" applyFont="1" applyAlignment="1">
      <alignment horizontal="center" vertical="center" wrapText="1"/>
    </xf>
    <xf numFmtId="0" fontId="52" fillId="0" borderId="0" xfId="0" applyFont="1" applyAlignment="1">
      <alignment horizontal="right" vertical="center" wrapText="1"/>
    </xf>
    <xf numFmtId="0" fontId="48" fillId="6" borderId="4" xfId="0" applyFont="1" applyFill="1" applyBorder="1" applyAlignment="1">
      <alignment horizontal="left" vertical="center" wrapText="1"/>
    </xf>
    <xf numFmtId="0" fontId="48" fillId="7" borderId="4" xfId="0" applyFont="1" applyFill="1" applyBorder="1" applyAlignment="1">
      <alignment horizontal="left" vertical="center" wrapText="1"/>
    </xf>
    <xf numFmtId="4" fontId="48" fillId="7" borderId="3" xfId="0" applyNumberFormat="1" applyFont="1" applyFill="1" applyBorder="1" applyAlignment="1">
      <alignment horizontal="right"/>
    </xf>
    <xf numFmtId="0" fontId="58" fillId="8" borderId="4" xfId="0" applyFont="1" applyFill="1" applyBorder="1" applyAlignment="1">
      <alignment horizontal="left" vertical="center" wrapText="1"/>
    </xf>
    <xf numFmtId="4" fontId="48" fillId="8" borderId="3" xfId="0" applyNumberFormat="1" applyFont="1" applyFill="1" applyBorder="1" applyAlignment="1">
      <alignment horizontal="right"/>
    </xf>
    <xf numFmtId="4" fontId="48" fillId="2" borderId="3" xfId="0" applyNumberFormat="1" applyFont="1" applyFill="1" applyBorder="1" applyAlignment="1">
      <alignment horizontal="right"/>
    </xf>
    <xf numFmtId="0" fontId="52" fillId="2" borderId="1" xfId="0" applyFont="1" applyFill="1" applyBorder="1" applyAlignment="1">
      <alignment vertical="center" wrapText="1"/>
    </xf>
    <xf numFmtId="0" fontId="52" fillId="2" borderId="2" xfId="0" applyFont="1" applyFill="1" applyBorder="1" applyAlignment="1">
      <alignment horizontal="left" vertical="center" wrapText="1"/>
    </xf>
    <xf numFmtId="0" fontId="52" fillId="2" borderId="4" xfId="0" applyFont="1" applyFill="1" applyBorder="1" applyAlignment="1">
      <alignment horizontal="left" vertical="center" wrapText="1"/>
    </xf>
    <xf numFmtId="4" fontId="48" fillId="8" borderId="4" xfId="0" applyNumberFormat="1" applyFont="1" applyFill="1" applyBorder="1" applyAlignment="1">
      <alignment horizontal="right"/>
    </xf>
    <xf numFmtId="0" fontId="52" fillId="2" borderId="4" xfId="0" applyFont="1" applyFill="1" applyBorder="1" applyAlignment="1">
      <alignment vertical="center" wrapText="1"/>
    </xf>
    <xf numFmtId="4" fontId="48" fillId="7" borderId="4" xfId="0" applyNumberFormat="1" applyFont="1" applyFill="1" applyBorder="1" applyAlignment="1">
      <alignment horizontal="right"/>
    </xf>
    <xf numFmtId="4" fontId="48" fillId="2" borderId="4" xfId="0" applyNumberFormat="1" applyFont="1" applyFill="1" applyBorder="1" applyAlignment="1">
      <alignment horizontal="right"/>
    </xf>
    <xf numFmtId="0" fontId="45" fillId="0" borderId="0" xfId="0" applyFont="1" applyAlignment="1">
      <alignment vertical="center"/>
    </xf>
    <xf numFmtId="165" fontId="5" fillId="0" borderId="0" xfId="0" applyNumberFormat="1" applyFont="1"/>
    <xf numFmtId="0" fontId="60" fillId="0" borderId="0" xfId="0" applyFont="1" applyAlignment="1">
      <alignment horizontal="center"/>
    </xf>
    <xf numFmtId="0" fontId="61" fillId="0" borderId="0" xfId="0" applyFont="1" applyAlignment="1">
      <alignment horizontal="center"/>
    </xf>
    <xf numFmtId="0" fontId="62" fillId="0" borderId="0" xfId="0" applyFont="1"/>
    <xf numFmtId="165" fontId="63" fillId="0" borderId="0" xfId="0" applyNumberFormat="1" applyFont="1"/>
    <xf numFmtId="165" fontId="62" fillId="0" borderId="0" xfId="0" applyNumberFormat="1" applyFont="1"/>
    <xf numFmtId="165" fontId="64" fillId="0" borderId="0" xfId="0" applyNumberFormat="1" applyFont="1"/>
    <xf numFmtId="0" fontId="60" fillId="0" borderId="0" xfId="0" applyFont="1"/>
    <xf numFmtId="165" fontId="60" fillId="0" borderId="0" xfId="0" applyNumberFormat="1" applyFont="1"/>
    <xf numFmtId="165" fontId="61" fillId="0" borderId="0" xfId="0" applyNumberFormat="1" applyFont="1"/>
    <xf numFmtId="0" fontId="55" fillId="2" borderId="0" xfId="0" quotePrefix="1" applyFont="1" applyFill="1" applyAlignment="1">
      <alignment horizontal="left" vertical="center"/>
    </xf>
    <xf numFmtId="0" fontId="20" fillId="0" borderId="0" xfId="0" applyFont="1"/>
    <xf numFmtId="49" fontId="0" fillId="0" borderId="0" xfId="0" applyNumberFormat="1" applyAlignment="1">
      <alignment vertical="center"/>
    </xf>
    <xf numFmtId="0" fontId="0" fillId="0" borderId="0" xfId="0" applyAlignment="1">
      <alignment horizontal="center"/>
    </xf>
    <xf numFmtId="49" fontId="68" fillId="0" borderId="0" xfId="0" applyNumberFormat="1" applyFont="1" applyAlignment="1">
      <alignment vertical="center"/>
    </xf>
    <xf numFmtId="0" fontId="70" fillId="4" borderId="3" xfId="0" applyFont="1" applyFill="1" applyBorder="1" applyAlignment="1">
      <alignment horizontal="center" vertical="center" wrapText="1"/>
    </xf>
    <xf numFmtId="0" fontId="70" fillId="4" borderId="4" xfId="0" applyFont="1" applyFill="1" applyBorder="1" applyAlignment="1">
      <alignment horizontal="center" vertical="center" wrapText="1"/>
    </xf>
    <xf numFmtId="0" fontId="70" fillId="2" borderId="3" xfId="0" applyFont="1" applyFill="1" applyBorder="1" applyAlignment="1">
      <alignment horizontal="center" vertical="center" wrapText="1"/>
    </xf>
    <xf numFmtId="0" fontId="70" fillId="2" borderId="4" xfId="0" applyFont="1" applyFill="1" applyBorder="1" applyAlignment="1">
      <alignment horizontal="center" vertical="center" wrapText="1"/>
    </xf>
    <xf numFmtId="0" fontId="71" fillId="2" borderId="3" xfId="0" applyFont="1" applyFill="1" applyBorder="1" applyAlignment="1">
      <alignment horizontal="left" vertical="center" wrapText="1"/>
    </xf>
    <xf numFmtId="0" fontId="1" fillId="2" borderId="3" xfId="0" applyFont="1" applyFill="1" applyBorder="1" applyAlignment="1">
      <alignment horizontal="left" vertical="center" wrapText="1"/>
    </xf>
    <xf numFmtId="0" fontId="71" fillId="2" borderId="3" xfId="0" applyFont="1" applyFill="1" applyBorder="1" applyAlignment="1">
      <alignment horizontal="left" vertical="center"/>
    </xf>
    <xf numFmtId="4" fontId="70" fillId="2" borderId="4" xfId="0" applyNumberFormat="1" applyFont="1" applyFill="1" applyBorder="1" applyAlignment="1">
      <alignment horizontal="right"/>
    </xf>
    <xf numFmtId="0" fontId="72" fillId="2" borderId="4" xfId="0" applyFont="1" applyFill="1" applyBorder="1" applyAlignment="1">
      <alignment horizontal="left" vertical="center" wrapText="1"/>
    </xf>
    <xf numFmtId="0" fontId="71" fillId="2" borderId="3" xfId="0" applyFont="1" applyFill="1" applyBorder="1" applyAlignment="1">
      <alignment horizontal="center" wrapText="1"/>
    </xf>
    <xf numFmtId="0" fontId="1" fillId="2" borderId="3" xfId="0" quotePrefix="1" applyFont="1" applyFill="1" applyBorder="1" applyAlignment="1">
      <alignment horizontal="right"/>
    </xf>
    <xf numFmtId="0" fontId="1" fillId="2" borderId="3" xfId="0" quotePrefix="1" applyFont="1" applyFill="1" applyBorder="1" applyAlignment="1">
      <alignment horizontal="left"/>
    </xf>
    <xf numFmtId="4" fontId="8" fillId="2" borderId="4" xfId="0" applyNumberFormat="1" applyFont="1" applyFill="1" applyBorder="1" applyAlignment="1">
      <alignment horizontal="right"/>
    </xf>
    <xf numFmtId="16" fontId="1" fillId="2" borderId="3" xfId="0" applyNumberFormat="1" applyFont="1" applyFill="1" applyBorder="1" applyAlignment="1">
      <alignment horizontal="right" wrapText="1"/>
    </xf>
    <xf numFmtId="0" fontId="1" fillId="2" borderId="3" xfId="0" quotePrefix="1" applyFont="1" applyFill="1" applyBorder="1" applyAlignment="1">
      <alignment horizontal="right" vertical="center"/>
    </xf>
    <xf numFmtId="0" fontId="1" fillId="2" borderId="3" xfId="0" quotePrefix="1" applyFont="1" applyFill="1" applyBorder="1" applyAlignment="1">
      <alignment horizontal="left" wrapText="1"/>
    </xf>
    <xf numFmtId="4" fontId="72" fillId="2" borderId="4" xfId="0" applyNumberFormat="1" applyFont="1" applyFill="1" applyBorder="1" applyAlignment="1">
      <alignment horizontal="right"/>
    </xf>
    <xf numFmtId="4" fontId="72" fillId="2" borderId="3" xfId="0" applyNumberFormat="1" applyFont="1" applyFill="1" applyBorder="1" applyAlignment="1">
      <alignment horizontal="right"/>
    </xf>
    <xf numFmtId="2" fontId="70" fillId="2" borderId="4" xfId="0" applyNumberFormat="1" applyFont="1" applyFill="1" applyBorder="1" applyAlignment="1">
      <alignment horizontal="right" vertical="center" wrapText="1"/>
    </xf>
    <xf numFmtId="2" fontId="72" fillId="2" borderId="4" xfId="0" applyNumberFormat="1" applyFont="1" applyFill="1" applyBorder="1" applyAlignment="1">
      <alignment horizontal="right"/>
    </xf>
    <xf numFmtId="0" fontId="1" fillId="2" borderId="3" xfId="0" applyFont="1" applyFill="1" applyBorder="1" applyAlignment="1">
      <alignment horizontal="left" vertical="center"/>
    </xf>
    <xf numFmtId="2" fontId="72" fillId="2" borderId="3" xfId="0" applyNumberFormat="1" applyFont="1" applyFill="1" applyBorder="1" applyAlignment="1">
      <alignment horizontal="right"/>
    </xf>
    <xf numFmtId="0" fontId="70" fillId="4" borderId="1" xfId="0" applyFont="1" applyFill="1" applyBorder="1" applyAlignment="1">
      <alignment vertical="center" wrapText="1"/>
    </xf>
    <xf numFmtId="0" fontId="73" fillId="2" borderId="3" xfId="0" quotePrefix="1" applyFont="1" applyFill="1" applyBorder="1" applyAlignment="1">
      <alignment horizontal="left" vertical="center"/>
    </xf>
    <xf numFmtId="0" fontId="1" fillId="2" borderId="1" xfId="0" quotePrefix="1" applyFont="1" applyFill="1" applyBorder="1" applyAlignment="1">
      <alignment horizontal="left" vertical="center"/>
    </xf>
    <xf numFmtId="0" fontId="1" fillId="2" borderId="2" xfId="0" quotePrefix="1" applyFont="1" applyFill="1" applyBorder="1" applyAlignment="1">
      <alignment horizontal="left" vertical="center"/>
    </xf>
    <xf numFmtId="0" fontId="1" fillId="2" borderId="4" xfId="0" quotePrefix="1" applyFont="1" applyFill="1" applyBorder="1" applyAlignment="1">
      <alignment horizontal="left" vertical="center"/>
    </xf>
    <xf numFmtId="0" fontId="73" fillId="2" borderId="0" xfId="0" quotePrefix="1" applyFont="1" applyFill="1" applyAlignment="1">
      <alignment horizontal="left" vertical="center"/>
    </xf>
    <xf numFmtId="0" fontId="1" fillId="2" borderId="0" xfId="0" quotePrefix="1" applyFont="1" applyFill="1" applyAlignment="1">
      <alignment horizontal="left" vertical="center"/>
    </xf>
    <xf numFmtId="2" fontId="72" fillId="2" borderId="0" xfId="0" applyNumberFormat="1" applyFont="1" applyFill="1" applyAlignment="1">
      <alignment horizontal="right"/>
    </xf>
    <xf numFmtId="0" fontId="13" fillId="5" borderId="3" xfId="0" applyFont="1" applyFill="1" applyBorder="1" applyAlignment="1">
      <alignment horizontal="left"/>
    </xf>
    <xf numFmtId="0" fontId="48" fillId="5" borderId="3" xfId="0" applyFont="1" applyFill="1" applyBorder="1" applyAlignment="1">
      <alignment horizontal="left" vertical="center"/>
    </xf>
    <xf numFmtId="3" fontId="48" fillId="5" borderId="3" xfId="0" quotePrefix="1" applyNumberFormat="1" applyFont="1" applyFill="1" applyBorder="1" applyAlignment="1">
      <alignment horizontal="right"/>
    </xf>
    <xf numFmtId="0" fontId="13" fillId="5" borderId="1" xfId="0" applyFont="1" applyFill="1" applyBorder="1" applyAlignment="1">
      <alignment horizontal="left"/>
    </xf>
    <xf numFmtId="0" fontId="48" fillId="5" borderId="4" xfId="0" applyFont="1" applyFill="1" applyBorder="1" applyAlignment="1">
      <alignment horizontal="left" vertical="center"/>
    </xf>
    <xf numFmtId="0" fontId="45" fillId="0" borderId="0" xfId="0" applyFont="1" applyAlignment="1">
      <alignment vertical="center" wrapText="1"/>
    </xf>
    <xf numFmtId="49" fontId="67" fillId="0" borderId="0" xfId="0" applyNumberFormat="1" applyFont="1" applyAlignment="1">
      <alignment vertical="center" wrapText="1"/>
    </xf>
    <xf numFmtId="49" fontId="0" fillId="0" borderId="0" xfId="0" applyNumberFormat="1" applyAlignment="1">
      <alignment vertical="center" wrapText="1"/>
    </xf>
    <xf numFmtId="49" fontId="43" fillId="0" borderId="0" xfId="0" applyNumberFormat="1" applyFont="1" applyAlignment="1">
      <alignment horizontal="left" vertical="center" wrapText="1"/>
    </xf>
    <xf numFmtId="4" fontId="70" fillId="8" borderId="3" xfId="0" applyNumberFormat="1" applyFont="1" applyFill="1" applyBorder="1" applyAlignment="1">
      <alignment horizontal="right"/>
    </xf>
    <xf numFmtId="4" fontId="70" fillId="2" borderId="3" xfId="0" applyNumberFormat="1" applyFont="1" applyFill="1" applyBorder="1" applyAlignment="1">
      <alignment horizontal="right"/>
    </xf>
    <xf numFmtId="4" fontId="70" fillId="8" borderId="4" xfId="0" applyNumberFormat="1" applyFont="1" applyFill="1" applyBorder="1" applyAlignment="1">
      <alignment horizontal="right"/>
    </xf>
    <xf numFmtId="4" fontId="70" fillId="7" borderId="4" xfId="0" applyNumberFormat="1" applyFont="1" applyFill="1" applyBorder="1" applyAlignment="1">
      <alignment horizontal="right"/>
    </xf>
    <xf numFmtId="4" fontId="70" fillId="7" borderId="3" xfId="0" applyNumberFormat="1" applyFont="1" applyFill="1" applyBorder="1" applyAlignment="1">
      <alignment horizontal="right"/>
    </xf>
    <xf numFmtId="4" fontId="48" fillId="8" borderId="1" xfId="0" applyNumberFormat="1" applyFont="1" applyFill="1" applyBorder="1" applyAlignment="1">
      <alignment horizontal="right"/>
    </xf>
    <xf numFmtId="4" fontId="72" fillId="2" borderId="0" xfId="0" applyNumberFormat="1" applyFont="1" applyFill="1" applyAlignment="1">
      <alignment horizontal="right"/>
    </xf>
    <xf numFmtId="0" fontId="59" fillId="0" borderId="0" xfId="0" applyFont="1" applyAlignment="1">
      <alignment horizontal="center" vertical="center"/>
    </xf>
    <xf numFmtId="49" fontId="76" fillId="0" borderId="0" xfId="0" applyNumberFormat="1" applyFont="1" applyAlignment="1">
      <alignment vertical="center" wrapText="1"/>
    </xf>
    <xf numFmtId="0" fontId="57" fillId="0" borderId="0" xfId="0" applyFont="1"/>
    <xf numFmtId="49" fontId="78" fillId="0" borderId="0" xfId="0" applyNumberFormat="1" applyFont="1" applyAlignment="1">
      <alignment vertical="center" wrapText="1"/>
    </xf>
    <xf numFmtId="49" fontId="79" fillId="0" borderId="0" xfId="0" applyNumberFormat="1" applyFont="1" applyAlignment="1">
      <alignment vertical="center" wrapText="1"/>
    </xf>
    <xf numFmtId="49" fontId="80" fillId="0" borderId="0" xfId="0" applyNumberFormat="1" applyFont="1" applyAlignment="1">
      <alignment vertical="center" wrapText="1"/>
    </xf>
    <xf numFmtId="49" fontId="77" fillId="0" borderId="0" xfId="0" applyNumberFormat="1" applyFont="1" applyAlignment="1">
      <alignment vertical="center" wrapText="1"/>
    </xf>
    <xf numFmtId="49" fontId="66" fillId="0" borderId="0" xfId="0" applyNumberFormat="1" applyFont="1" applyAlignment="1">
      <alignment vertical="center" wrapText="1"/>
    </xf>
    <xf numFmtId="49" fontId="69" fillId="0" borderId="0" xfId="0" applyNumberFormat="1" applyFont="1" applyAlignment="1">
      <alignment vertical="center" wrapText="1"/>
    </xf>
    <xf numFmtId="49" fontId="65" fillId="0" borderId="0" xfId="0" applyNumberFormat="1" applyFont="1" applyAlignment="1">
      <alignment vertical="center" wrapText="1"/>
    </xf>
    <xf numFmtId="49" fontId="45" fillId="0" borderId="0" xfId="0" applyNumberFormat="1" applyFont="1" applyAlignment="1">
      <alignment vertical="center"/>
    </xf>
    <xf numFmtId="49" fontId="74" fillId="0" borderId="0" xfId="0" applyNumberFormat="1" applyFont="1" applyAlignment="1">
      <alignment vertical="center" wrapText="1"/>
    </xf>
    <xf numFmtId="49" fontId="75" fillId="0" borderId="0" xfId="0" applyNumberFormat="1" applyFont="1" applyAlignment="1">
      <alignment vertical="center" wrapText="1"/>
    </xf>
    <xf numFmtId="0" fontId="0" fillId="0" borderId="0" xfId="0" applyAlignment="1">
      <alignment vertical="center" wrapText="1"/>
    </xf>
    <xf numFmtId="49" fontId="74" fillId="0" borderId="0" xfId="0" applyNumberFormat="1" applyFont="1" applyAlignment="1">
      <alignment vertical="center"/>
    </xf>
    <xf numFmtId="0" fontId="0" fillId="0" borderId="0" xfId="0" applyAlignment="1">
      <alignment vertical="center"/>
    </xf>
    <xf numFmtId="0" fontId="75" fillId="0" borderId="0" xfId="0" applyFont="1" applyAlignment="1">
      <alignment vertical="center" wrapText="1"/>
    </xf>
    <xf numFmtId="0" fontId="75" fillId="0" borderId="0" xfId="0" applyFont="1" applyAlignment="1">
      <alignment vertical="center"/>
    </xf>
    <xf numFmtId="0" fontId="0" fillId="0" borderId="0" xfId="0" applyAlignment="1">
      <alignment horizontal="left" vertical="center"/>
    </xf>
    <xf numFmtId="49" fontId="0" fillId="0" borderId="0" xfId="0" applyNumberFormat="1" applyAlignment="1">
      <alignment horizontal="left" vertical="center"/>
    </xf>
    <xf numFmtId="0" fontId="0" fillId="0" borderId="0" xfId="0" applyAlignment="1">
      <alignment horizontal="center" vertical="center"/>
    </xf>
    <xf numFmtId="0" fontId="67" fillId="0" borderId="0" xfId="0" applyFont="1" applyAlignment="1">
      <alignment horizontal="center" vertical="center"/>
    </xf>
    <xf numFmtId="0" fontId="81" fillId="0" borderId="0" xfId="0" applyFont="1" applyAlignment="1">
      <alignment horizontal="center" vertical="center"/>
    </xf>
    <xf numFmtId="0" fontId="81" fillId="0" borderId="0" xfId="0" applyFont="1" applyAlignment="1">
      <alignment horizontal="center" vertical="center" wrapText="1"/>
    </xf>
    <xf numFmtId="0" fontId="81" fillId="0" borderId="0" xfId="0" applyFont="1" applyAlignment="1">
      <alignment vertical="center"/>
    </xf>
    <xf numFmtId="49" fontId="67" fillId="0" borderId="0" xfId="0" applyNumberFormat="1" applyFont="1" applyAlignment="1">
      <alignment horizontal="left" vertical="center"/>
    </xf>
    <xf numFmtId="49" fontId="67" fillId="0" borderId="0" xfId="0" applyNumberFormat="1" applyFont="1" applyAlignment="1">
      <alignment vertical="center"/>
    </xf>
    <xf numFmtId="0" fontId="66" fillId="0" borderId="0" xfId="0" applyFont="1" applyAlignment="1">
      <alignment vertical="center" wrapText="1"/>
    </xf>
    <xf numFmtId="49" fontId="81" fillId="0" borderId="0" xfId="0" applyNumberFormat="1" applyFont="1" applyAlignment="1">
      <alignment horizontal="center" vertical="center"/>
    </xf>
    <xf numFmtId="49" fontId="66" fillId="0" borderId="0" xfId="0" applyNumberFormat="1" applyFont="1" applyAlignment="1">
      <alignment horizontal="left" vertical="center" wrapText="1"/>
    </xf>
    <xf numFmtId="49" fontId="67" fillId="0" borderId="0" xfId="0" applyNumberFormat="1" applyFont="1" applyAlignment="1">
      <alignment horizontal="left" vertical="center" wrapText="1"/>
    </xf>
    <xf numFmtId="49" fontId="67" fillId="2" borderId="0" xfId="0" applyNumberFormat="1" applyFont="1" applyFill="1" applyAlignment="1">
      <alignment horizontal="left" vertical="center" wrapText="1"/>
    </xf>
    <xf numFmtId="0" fontId="66" fillId="0" borderId="0" xfId="0" applyFont="1" applyAlignment="1">
      <alignment horizontal="center"/>
    </xf>
    <xf numFmtId="0" fontId="66" fillId="0" borderId="0" xfId="0" applyFont="1"/>
    <xf numFmtId="4" fontId="13" fillId="6" borderId="3" xfId="0" applyNumberFormat="1" applyFont="1" applyFill="1" applyBorder="1" applyAlignment="1">
      <alignment horizontal="right"/>
    </xf>
    <xf numFmtId="0" fontId="1" fillId="2" borderId="4" xfId="0" applyFont="1" applyFill="1" applyBorder="1" applyAlignment="1">
      <alignment horizontal="left" vertical="center" wrapText="1"/>
    </xf>
    <xf numFmtId="49" fontId="83" fillId="0" borderId="0" xfId="0" applyNumberFormat="1" applyFont="1" applyAlignment="1">
      <alignment vertical="center" wrapText="1"/>
    </xf>
    <xf numFmtId="0" fontId="42" fillId="0" borderId="0" xfId="0" applyFont="1"/>
    <xf numFmtId="44" fontId="42" fillId="0" borderId="0" xfId="0" applyNumberFormat="1" applyFont="1"/>
    <xf numFmtId="164" fontId="42" fillId="0" borderId="0" xfId="0" applyNumberFormat="1" applyFont="1"/>
    <xf numFmtId="0" fontId="53" fillId="0" borderId="0" xfId="0" applyFont="1" applyAlignment="1">
      <alignment horizontal="center" vertical="center" wrapText="1"/>
    </xf>
    <xf numFmtId="0" fontId="54" fillId="0" borderId="0" xfId="0" applyFont="1" applyAlignment="1">
      <alignment wrapText="1"/>
    </xf>
    <xf numFmtId="0" fontId="84" fillId="0" borderId="0" xfId="0" applyFont="1" applyAlignment="1">
      <alignment horizontal="center" vertical="center" wrapText="1"/>
    </xf>
    <xf numFmtId="0" fontId="85" fillId="0" borderId="0" xfId="0" applyFont="1" applyAlignment="1">
      <alignment vertical="center" wrapText="1"/>
    </xf>
    <xf numFmtId="0" fontId="85" fillId="0" borderId="5" xfId="0" applyFont="1" applyBorder="1" applyAlignment="1">
      <alignment horizontal="right" vertical="center" wrapText="1"/>
    </xf>
    <xf numFmtId="0" fontId="71" fillId="4" borderId="3" xfId="0" applyFont="1" applyFill="1" applyBorder="1" applyAlignment="1">
      <alignment horizontal="center" vertical="center" wrapText="1"/>
    </xf>
    <xf numFmtId="0" fontId="71" fillId="4" borderId="4" xfId="0" applyFont="1" applyFill="1" applyBorder="1" applyAlignment="1">
      <alignment horizontal="center" vertical="center" wrapText="1"/>
    </xf>
    <xf numFmtId="0" fontId="44" fillId="4" borderId="4" xfId="0" applyFont="1" applyFill="1" applyBorder="1" applyAlignment="1">
      <alignment horizontal="center" vertical="center" wrapText="1"/>
    </xf>
    <xf numFmtId="0" fontId="71" fillId="2" borderId="3" xfId="0" applyFont="1" applyFill="1" applyBorder="1" applyAlignment="1">
      <alignment horizontal="center" vertical="center" wrapText="1"/>
    </xf>
    <xf numFmtId="0" fontId="71" fillId="2" borderId="4" xfId="0" applyFont="1" applyFill="1" applyBorder="1" applyAlignment="1">
      <alignment horizontal="center" vertical="center" wrapText="1"/>
    </xf>
    <xf numFmtId="0" fontId="71" fillId="2" borderId="4" xfId="0" applyFont="1" applyFill="1" applyBorder="1" applyAlignment="1">
      <alignment horizontal="left" vertical="center" wrapText="1"/>
    </xf>
    <xf numFmtId="4" fontId="71" fillId="2" borderId="4" xfId="0" applyNumberFormat="1" applyFont="1" applyFill="1" applyBorder="1" applyAlignment="1">
      <alignment horizontal="right" vertical="center" wrapText="1"/>
    </xf>
    <xf numFmtId="4" fontId="71" fillId="2" borderId="4" xfId="0" applyNumberFormat="1" applyFont="1" applyFill="1" applyBorder="1" applyAlignment="1">
      <alignment horizontal="right"/>
    </xf>
    <xf numFmtId="4" fontId="42" fillId="0" borderId="0" xfId="0" applyNumberFormat="1" applyFont="1"/>
    <xf numFmtId="4" fontId="1" fillId="2" borderId="4" xfId="0" applyNumberFormat="1" applyFont="1" applyFill="1" applyBorder="1" applyAlignment="1">
      <alignment horizontal="right"/>
    </xf>
    <xf numFmtId="4" fontId="1" fillId="2" borderId="0" xfId="0" applyNumberFormat="1" applyFont="1" applyFill="1" applyAlignment="1">
      <alignment horizontal="right"/>
    </xf>
    <xf numFmtId="0" fontId="71" fillId="2" borderId="3" xfId="0" applyFont="1" applyFill="1" applyBorder="1" applyAlignment="1">
      <alignment vertical="center" wrapText="1"/>
    </xf>
    <xf numFmtId="164" fontId="42" fillId="0" borderId="0" xfId="102" applyNumberFormat="1" applyFont="1"/>
    <xf numFmtId="0" fontId="1" fillId="2" borderId="3" xfId="0" applyFont="1" applyFill="1" applyBorder="1" applyAlignment="1">
      <alignment vertical="center" wrapText="1"/>
    </xf>
    <xf numFmtId="0" fontId="42" fillId="2" borderId="0" xfId="0" applyFont="1" applyFill="1" applyAlignment="1">
      <alignment horizontal="left" vertical="center" wrapText="1"/>
    </xf>
    <xf numFmtId="4" fontId="42" fillId="2" borderId="0" xfId="0" applyNumberFormat="1" applyFont="1" applyFill="1" applyAlignment="1">
      <alignment horizontal="right"/>
    </xf>
    <xf numFmtId="4" fontId="44" fillId="2" borderId="0" xfId="0" applyNumberFormat="1" applyFont="1" applyFill="1" applyAlignment="1">
      <alignment horizontal="right"/>
    </xf>
    <xf numFmtId="0" fontId="44" fillId="0" borderId="0" xfId="0" applyFont="1" applyAlignment="1">
      <alignment horizontal="center" vertical="center" wrapText="1"/>
    </xf>
    <xf numFmtId="0" fontId="42" fillId="0" borderId="0" xfId="0" applyFont="1" applyAlignment="1">
      <alignment vertical="center" wrapText="1"/>
    </xf>
    <xf numFmtId="0" fontId="71" fillId="2" borderId="3" xfId="0" quotePrefix="1" applyFont="1" applyFill="1" applyBorder="1" applyAlignment="1">
      <alignment horizontal="left" vertical="center"/>
    </xf>
    <xf numFmtId="0" fontId="1" fillId="2" borderId="3" xfId="0" quotePrefix="1" applyFont="1" applyFill="1" applyBorder="1" applyAlignment="1">
      <alignment horizontal="left" vertical="center"/>
    </xf>
    <xf numFmtId="0" fontId="86" fillId="0" borderId="0" xfId="0" applyFont="1"/>
    <xf numFmtId="0" fontId="87" fillId="0" borderId="0" xfId="0" applyFont="1"/>
    <xf numFmtId="0" fontId="42" fillId="0" borderId="0" xfId="0" applyFont="1" applyAlignment="1">
      <alignment wrapText="1"/>
    </xf>
    <xf numFmtId="0" fontId="86" fillId="0" borderId="0" xfId="0" applyFont="1" applyAlignment="1">
      <alignment vertical="center" wrapText="1"/>
    </xf>
    <xf numFmtId="0" fontId="86" fillId="0" borderId="0" xfId="0" applyFont="1" applyAlignment="1">
      <alignment horizontal="center" vertical="center" wrapText="1"/>
    </xf>
    <xf numFmtId="0" fontId="88" fillId="0" borderId="0" xfId="0" applyFont="1" applyAlignment="1">
      <alignment horizontal="center" vertical="center" wrapText="1"/>
    </xf>
    <xf numFmtId="0" fontId="71" fillId="0" borderId="3" xfId="0" applyFont="1" applyBorder="1" applyAlignment="1">
      <alignment horizontal="left"/>
    </xf>
    <xf numFmtId="0" fontId="71" fillId="0" borderId="3" xfId="0" applyFont="1" applyBorder="1"/>
    <xf numFmtId="44" fontId="42" fillId="0" borderId="0" xfId="102" applyFont="1"/>
    <xf numFmtId="0" fontId="71" fillId="0" borderId="3" xfId="0" applyFont="1" applyBorder="1" applyAlignment="1">
      <alignment wrapText="1"/>
    </xf>
    <xf numFmtId="0" fontId="71" fillId="0" borderId="0" xfId="0" applyFont="1"/>
    <xf numFmtId="0" fontId="44" fillId="4" borderId="3" xfId="0" applyFont="1" applyFill="1" applyBorder="1" applyAlignment="1">
      <alignment horizontal="center" vertical="center" wrapText="1"/>
    </xf>
    <xf numFmtId="4" fontId="42" fillId="2" borderId="4" xfId="0" applyNumberFormat="1" applyFont="1" applyFill="1" applyBorder="1" applyAlignment="1">
      <alignment horizontal="right"/>
    </xf>
    <xf numFmtId="4" fontId="42" fillId="2" borderId="3" xfId="0" applyNumberFormat="1" applyFont="1" applyFill="1" applyBorder="1" applyAlignment="1">
      <alignment horizontal="right"/>
    </xf>
    <xf numFmtId="0" fontId="44" fillId="0" borderId="3" xfId="0" applyFont="1" applyBorder="1"/>
    <xf numFmtId="0" fontId="42" fillId="0" borderId="3" xfId="0" applyFont="1" applyBorder="1"/>
    <xf numFmtId="4" fontId="1" fillId="2" borderId="3" xfId="0" applyNumberFormat="1" applyFont="1" applyFill="1" applyBorder="1" applyAlignment="1">
      <alignment horizontal="right"/>
    </xf>
    <xf numFmtId="49" fontId="13" fillId="0" borderId="0" xfId="0" applyNumberFormat="1" applyFont="1" applyAlignment="1">
      <alignment vertical="center" wrapText="1"/>
    </xf>
    <xf numFmtId="0" fontId="89" fillId="0" borderId="0" xfId="0" applyFont="1"/>
    <xf numFmtId="0" fontId="89" fillId="0" borderId="3" xfId="0" applyFont="1" applyBorder="1" applyAlignment="1">
      <alignment horizontal="center" vertical="center" wrapText="1"/>
    </xf>
    <xf numFmtId="3" fontId="81" fillId="0" borderId="3" xfId="0" applyNumberFormat="1" applyFont="1" applyBorder="1" applyAlignment="1">
      <alignment horizontal="right" vertical="center"/>
    </xf>
    <xf numFmtId="3" fontId="81" fillId="0" borderId="3" xfId="0" applyNumberFormat="1" applyFont="1" applyBorder="1" applyAlignment="1">
      <alignment vertical="center"/>
    </xf>
    <xf numFmtId="3" fontId="81" fillId="0" borderId="3" xfId="0" applyNumberFormat="1" applyFont="1" applyBorder="1" applyAlignment="1">
      <alignment horizontal="center" vertical="center"/>
    </xf>
    <xf numFmtId="0" fontId="89" fillId="0" borderId="0" xfId="0" applyFont="1" applyAlignment="1">
      <alignment horizontal="justify" vertical="center"/>
    </xf>
    <xf numFmtId="3" fontId="81" fillId="0" borderId="0" xfId="0" applyNumberFormat="1" applyFont="1" applyAlignment="1">
      <alignment vertical="center"/>
    </xf>
    <xf numFmtId="3" fontId="81" fillId="0" borderId="0" xfId="0" applyNumberFormat="1" applyFont="1" applyAlignment="1">
      <alignment horizontal="center" vertical="center"/>
    </xf>
    <xf numFmtId="0" fontId="81" fillId="0" borderId="3" xfId="0" applyFont="1" applyBorder="1" applyAlignment="1">
      <alignment vertical="center"/>
    </xf>
    <xf numFmtId="0" fontId="81" fillId="0" borderId="3" xfId="0" applyFont="1" applyBorder="1" applyAlignment="1">
      <alignment vertical="center" wrapText="1"/>
    </xf>
    <xf numFmtId="0" fontId="81" fillId="0" borderId="3" xfId="0" applyFont="1" applyBorder="1" applyAlignment="1">
      <alignment horizontal="center" vertical="center" wrapText="1"/>
    </xf>
    <xf numFmtId="0" fontId="89" fillId="0" borderId="3" xfId="0" applyFont="1" applyBorder="1" applyAlignment="1">
      <alignment vertical="center" wrapText="1"/>
    </xf>
    <xf numFmtId="0" fontId="45" fillId="0" borderId="0" xfId="0" applyFont="1"/>
    <xf numFmtId="0" fontId="49" fillId="0" borderId="0" xfId="0" applyFont="1" applyAlignment="1">
      <alignment vertical="center" wrapText="1"/>
    </xf>
    <xf numFmtId="0" fontId="57" fillId="0" borderId="0" xfId="0" applyFont="1" applyAlignment="1">
      <alignment horizontal="center" wrapText="1"/>
    </xf>
    <xf numFmtId="0" fontId="81" fillId="0" borderId="0" xfId="0" applyFont="1" applyAlignment="1">
      <alignment vertical="center" wrapText="1"/>
    </xf>
    <xf numFmtId="49" fontId="66" fillId="2" borderId="0" xfId="0" applyNumberFormat="1" applyFont="1" applyFill="1" applyAlignment="1">
      <alignment vertical="center" wrapText="1"/>
    </xf>
    <xf numFmtId="49" fontId="83" fillId="0" borderId="0" xfId="0" applyNumberFormat="1" applyFont="1" applyAlignment="1">
      <alignment horizontal="left" vertical="center" wrapText="1"/>
    </xf>
    <xf numFmtId="0" fontId="49" fillId="0" borderId="0" xfId="0" applyFont="1" applyAlignment="1">
      <alignment horizontal="left" vertical="center" wrapText="1"/>
    </xf>
    <xf numFmtId="0" fontId="50" fillId="0" borderId="0" xfId="0" applyFont="1" applyAlignment="1">
      <alignment horizontal="left" vertical="center" wrapText="1"/>
    </xf>
    <xf numFmtId="0" fontId="44" fillId="3" borderId="1" xfId="0" applyFont="1" applyFill="1" applyBorder="1" applyAlignment="1">
      <alignment horizontal="left" vertical="center" wrapText="1"/>
    </xf>
    <xf numFmtId="0" fontId="42" fillId="3" borderId="2" xfId="0" applyFont="1" applyFill="1" applyBorder="1" applyAlignment="1">
      <alignment vertical="center" wrapText="1"/>
    </xf>
    <xf numFmtId="0" fontId="42" fillId="3" borderId="4" xfId="0" applyFont="1" applyFill="1" applyBorder="1" applyAlignment="1">
      <alignment vertical="center"/>
    </xf>
    <xf numFmtId="0" fontId="44" fillId="3" borderId="1" xfId="0" quotePrefix="1" applyFont="1" applyFill="1" applyBorder="1" applyAlignment="1">
      <alignment horizontal="left" vertical="center" wrapText="1"/>
    </xf>
    <xf numFmtId="0" fontId="42" fillId="3" borderId="4" xfId="0" applyFont="1" applyFill="1" applyBorder="1" applyAlignment="1">
      <alignment vertical="center" wrapText="1"/>
    </xf>
    <xf numFmtId="0" fontId="48" fillId="0" borderId="0" xfId="0" applyFont="1" applyAlignment="1">
      <alignment horizontal="center" vertical="center" wrapText="1"/>
    </xf>
    <xf numFmtId="0" fontId="19" fillId="0" borderId="0" xfId="0" applyFont="1" applyAlignment="1">
      <alignment wrapText="1"/>
    </xf>
    <xf numFmtId="0" fontId="10" fillId="0" borderId="0" xfId="2" applyFont="1" applyAlignment="1">
      <alignment horizontal="justify" vertical="center" wrapText="1"/>
    </xf>
    <xf numFmtId="0" fontId="49" fillId="0" borderId="0" xfId="0" applyFont="1" applyAlignment="1">
      <alignment horizontal="center" vertical="center" wrapText="1"/>
    </xf>
    <xf numFmtId="0" fontId="7" fillId="0" borderId="0" xfId="0" applyFont="1" applyAlignment="1">
      <alignment wrapText="1"/>
    </xf>
    <xf numFmtId="0" fontId="5" fillId="0" borderId="0" xfId="0" applyFont="1" applyAlignment="1">
      <alignment wrapText="1"/>
    </xf>
    <xf numFmtId="0" fontId="48" fillId="4" borderId="1" xfId="0" applyFont="1" applyFill="1" applyBorder="1" applyAlignment="1">
      <alignment horizontal="left" vertical="center" wrapText="1"/>
    </xf>
    <xf numFmtId="0" fontId="48" fillId="4" borderId="2" xfId="0" applyFont="1" applyFill="1" applyBorder="1" applyAlignment="1">
      <alignment horizontal="left" vertical="center" wrapText="1"/>
    </xf>
    <xf numFmtId="0" fontId="48" fillId="4" borderId="4" xfId="0" applyFont="1" applyFill="1" applyBorder="1" applyAlignment="1">
      <alignment horizontal="left" vertical="center" wrapText="1"/>
    </xf>
    <xf numFmtId="0" fontId="48" fillId="3" borderId="1" xfId="0" applyFont="1" applyFill="1" applyBorder="1" applyAlignment="1">
      <alignment horizontal="left" vertical="center" wrapText="1"/>
    </xf>
    <xf numFmtId="0" fontId="48" fillId="3" borderId="2" xfId="0" applyFont="1" applyFill="1" applyBorder="1" applyAlignment="1">
      <alignment horizontal="left" vertical="center" wrapText="1"/>
    </xf>
    <xf numFmtId="0" fontId="44" fillId="0" borderId="1" xfId="0" quotePrefix="1" applyFont="1" applyBorder="1" applyAlignment="1">
      <alignment horizontal="left" vertical="center" wrapText="1"/>
    </xf>
    <xf numFmtId="0" fontId="42" fillId="0" borderId="2" xfId="0" applyFont="1" applyBorder="1" applyAlignment="1">
      <alignment vertical="center" wrapText="1"/>
    </xf>
    <xf numFmtId="0" fontId="48" fillId="0" borderId="7" xfId="0" quotePrefix="1" applyFont="1" applyBorder="1" applyAlignment="1">
      <alignment horizontal="center" vertical="center" wrapText="1"/>
    </xf>
    <xf numFmtId="0" fontId="48" fillId="0" borderId="8" xfId="0" quotePrefix="1" applyFont="1" applyBorder="1" applyAlignment="1">
      <alignment horizontal="center" vertical="center" wrapText="1"/>
    </xf>
    <xf numFmtId="0" fontId="48" fillId="0" borderId="10" xfId="0" quotePrefix="1" applyFont="1" applyBorder="1" applyAlignment="1">
      <alignment horizontal="center" vertical="center" wrapText="1"/>
    </xf>
    <xf numFmtId="0" fontId="48" fillId="0" borderId="6" xfId="0" quotePrefix="1" applyFont="1" applyBorder="1" applyAlignment="1">
      <alignment horizontal="center" vertical="center" wrapText="1"/>
    </xf>
    <xf numFmtId="0" fontId="48" fillId="0" borderId="5" xfId="0" quotePrefix="1" applyFont="1" applyBorder="1" applyAlignment="1">
      <alignment horizontal="center" vertical="center" wrapText="1"/>
    </xf>
    <xf numFmtId="0" fontId="48" fillId="0" borderId="9" xfId="0" quotePrefix="1" applyFont="1" applyBorder="1" applyAlignment="1">
      <alignment horizontal="center" vertical="center" wrapText="1"/>
    </xf>
    <xf numFmtId="0" fontId="19" fillId="0" borderId="0" xfId="2" applyFont="1" applyAlignment="1">
      <alignment horizontal="justify" vertical="center" wrapText="1"/>
    </xf>
    <xf numFmtId="0" fontId="2" fillId="0" borderId="0" xfId="0" applyFont="1" applyAlignment="1">
      <alignment wrapText="1"/>
    </xf>
    <xf numFmtId="0" fontId="53" fillId="0" borderId="0" xfId="0" applyFont="1" applyAlignment="1">
      <alignment horizontal="center" vertical="center" wrapText="1"/>
    </xf>
    <xf numFmtId="0" fontId="44" fillId="0" borderId="0" xfId="0" applyFont="1" applyAlignment="1">
      <alignment horizontal="center" vertical="center" wrapText="1"/>
    </xf>
    <xf numFmtId="0" fontId="44" fillId="0" borderId="0" xfId="0" applyFont="1" applyAlignment="1">
      <alignment horizontal="left"/>
    </xf>
    <xf numFmtId="0" fontId="44" fillId="0" borderId="0" xfId="0" applyFont="1" applyAlignment="1">
      <alignment horizontal="center"/>
    </xf>
    <xf numFmtId="0" fontId="42" fillId="0" borderId="0" xfId="0" applyFont="1" applyAlignment="1">
      <alignment horizontal="left" wrapText="1"/>
    </xf>
    <xf numFmtId="0" fontId="54" fillId="0" borderId="0" xfId="0" applyFont="1" applyAlignment="1">
      <alignment wrapText="1"/>
    </xf>
    <xf numFmtId="0" fontId="86" fillId="0" borderId="0" xfId="0" applyFont="1" applyAlignment="1">
      <alignment horizontal="center"/>
    </xf>
    <xf numFmtId="0" fontId="86" fillId="0" borderId="0" xfId="0" applyFont="1" applyAlignment="1">
      <alignment horizontal="center" vertical="center"/>
    </xf>
    <xf numFmtId="0" fontId="86" fillId="0" borderId="0" xfId="0" applyFont="1" applyAlignment="1">
      <alignment horizontal="center" vertical="center" wrapText="1"/>
    </xf>
    <xf numFmtId="0" fontId="53" fillId="0" borderId="0" xfId="0" applyFont="1" applyAlignment="1">
      <alignment horizontal="center"/>
    </xf>
    <xf numFmtId="0" fontId="54" fillId="0" borderId="0" xfId="0" applyFont="1" applyAlignment="1">
      <alignment vertical="center" wrapText="1"/>
    </xf>
    <xf numFmtId="0" fontId="56" fillId="5" borderId="1" xfId="0" applyFont="1" applyFill="1" applyBorder="1" applyAlignment="1">
      <alignment horizontal="left" vertical="center"/>
    </xf>
    <xf numFmtId="0" fontId="56" fillId="5" borderId="2" xfId="0" applyFont="1" applyFill="1" applyBorder="1" applyAlignment="1">
      <alignment horizontal="left" vertical="center"/>
    </xf>
    <xf numFmtId="0" fontId="56" fillId="5" borderId="4" xfId="0" applyFont="1" applyFill="1" applyBorder="1" applyAlignment="1">
      <alignment horizontal="left" vertical="center"/>
    </xf>
    <xf numFmtId="0" fontId="55" fillId="2" borderId="1" xfId="0" quotePrefix="1" applyFont="1" applyFill="1" applyBorder="1" applyAlignment="1">
      <alignment horizontal="left" vertical="center"/>
    </xf>
    <xf numFmtId="0" fontId="55" fillId="2" borderId="2" xfId="0" quotePrefix="1" applyFont="1" applyFill="1" applyBorder="1" applyAlignment="1">
      <alignment horizontal="left" vertical="center"/>
    </xf>
    <xf numFmtId="0" fontId="55" fillId="2" borderId="4" xfId="0" quotePrefix="1" applyFont="1" applyFill="1" applyBorder="1" applyAlignment="1">
      <alignment horizontal="left" vertical="center"/>
    </xf>
    <xf numFmtId="0" fontId="57" fillId="0" borderId="0" xfId="0" applyFont="1" applyAlignment="1">
      <alignment horizontal="center"/>
    </xf>
    <xf numFmtId="0" fontId="0" fillId="0" borderId="0" xfId="0" applyAlignment="1">
      <alignment horizontal="left" wrapText="1"/>
    </xf>
    <xf numFmtId="0" fontId="70" fillId="4" borderId="1" xfId="0" applyFont="1" applyFill="1" applyBorder="1" applyAlignment="1">
      <alignment horizontal="center" vertical="center" wrapText="1"/>
    </xf>
    <xf numFmtId="0" fontId="70" fillId="4" borderId="2" xfId="0" applyFont="1" applyFill="1" applyBorder="1" applyAlignment="1">
      <alignment horizontal="center" vertical="center" wrapText="1"/>
    </xf>
    <xf numFmtId="0" fontId="70" fillId="4" borderId="4" xfId="0" applyFont="1" applyFill="1" applyBorder="1" applyAlignment="1">
      <alignment horizontal="center" vertical="center" wrapText="1"/>
    </xf>
    <xf numFmtId="0" fontId="70" fillId="2" borderId="1" xfId="0" applyFont="1" applyFill="1" applyBorder="1" applyAlignment="1">
      <alignment horizontal="left" wrapText="1"/>
    </xf>
    <xf numFmtId="0" fontId="70" fillId="2" borderId="2" xfId="0" applyFont="1" applyFill="1" applyBorder="1" applyAlignment="1">
      <alignment horizontal="left" wrapText="1"/>
    </xf>
    <xf numFmtId="0" fontId="70" fillId="2" borderId="4" xfId="0" applyFont="1" applyFill="1" applyBorder="1" applyAlignment="1">
      <alignment horizontal="left" wrapText="1"/>
    </xf>
    <xf numFmtId="0" fontId="8" fillId="0" borderId="1" xfId="0" applyFont="1" applyBorder="1" applyAlignment="1">
      <alignment horizontal="left"/>
    </xf>
    <xf numFmtId="0" fontId="8" fillId="0" borderId="2" xfId="0" applyFont="1" applyBorder="1" applyAlignment="1">
      <alignment horizontal="left"/>
    </xf>
    <xf numFmtId="0" fontId="8" fillId="0" borderId="4" xfId="0" applyFont="1" applyBorder="1" applyAlignment="1">
      <alignment horizontal="left"/>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4" xfId="0" applyFont="1" applyFill="1" applyBorder="1" applyAlignment="1">
      <alignment horizontal="left" vertical="center" wrapText="1"/>
    </xf>
    <xf numFmtId="0" fontId="0" fillId="0" borderId="0" xfId="0" applyAlignment="1">
      <alignment horizontal="center" wrapText="1"/>
    </xf>
    <xf numFmtId="0" fontId="1" fillId="2" borderId="1" xfId="0" quotePrefix="1" applyFont="1" applyFill="1" applyBorder="1" applyAlignment="1">
      <alignment horizontal="left" vertical="center"/>
    </xf>
    <xf numFmtId="0" fontId="1" fillId="2" borderId="2" xfId="0" quotePrefix="1" applyFont="1" applyFill="1" applyBorder="1" applyAlignment="1">
      <alignment horizontal="left" vertical="center"/>
    </xf>
    <xf numFmtId="0" fontId="1" fillId="2" borderId="4" xfId="0" quotePrefix="1" applyFont="1" applyFill="1" applyBorder="1" applyAlignment="1">
      <alignment horizontal="left" vertical="center"/>
    </xf>
    <xf numFmtId="0" fontId="70" fillId="4" borderId="3" xfId="0" applyFont="1" applyFill="1" applyBorder="1" applyAlignment="1">
      <alignment horizontal="center" vertical="center" wrapText="1"/>
    </xf>
    <xf numFmtId="0" fontId="12" fillId="0" borderId="0" xfId="0" applyFont="1" applyAlignment="1">
      <alignment horizontal="center"/>
    </xf>
    <xf numFmtId="0" fontId="48" fillId="0" borderId="0" xfId="0" applyFont="1" applyAlignment="1">
      <alignment horizontal="center" vertical="center"/>
    </xf>
    <xf numFmtId="0" fontId="2" fillId="0" borderId="0" xfId="0" applyFont="1" applyAlignment="1">
      <alignment horizontal="left"/>
    </xf>
    <xf numFmtId="0" fontId="58" fillId="8" borderId="1" xfId="0" applyFont="1" applyFill="1" applyBorder="1" applyAlignment="1">
      <alignment horizontal="left" vertical="center" wrapText="1"/>
    </xf>
    <xf numFmtId="0" fontId="58" fillId="8" borderId="2" xfId="0" applyFont="1" applyFill="1" applyBorder="1" applyAlignment="1">
      <alignment horizontal="left" vertical="center" wrapText="1"/>
    </xf>
    <xf numFmtId="0" fontId="58" fillId="8" borderId="4" xfId="0" applyFont="1" applyFill="1" applyBorder="1" applyAlignment="1">
      <alignment horizontal="left" vertical="center" wrapText="1"/>
    </xf>
    <xf numFmtId="0" fontId="48" fillId="2" borderId="1" xfId="0" applyFont="1" applyFill="1" applyBorder="1" applyAlignment="1">
      <alignment horizontal="left" vertical="center" wrapText="1"/>
    </xf>
    <xf numFmtId="0" fontId="48" fillId="2" borderId="2" xfId="0" applyFont="1" applyFill="1" applyBorder="1" applyAlignment="1">
      <alignment horizontal="left" vertical="center" wrapText="1"/>
    </xf>
    <xf numFmtId="0" fontId="48" fillId="2" borderId="4" xfId="0" applyFont="1" applyFill="1" applyBorder="1" applyAlignment="1">
      <alignment horizontal="left" vertical="center" wrapText="1"/>
    </xf>
    <xf numFmtId="0" fontId="52" fillId="2" borderId="2" xfId="0" applyFont="1" applyFill="1" applyBorder="1" applyAlignment="1">
      <alignment horizontal="left" vertical="center" wrapText="1"/>
    </xf>
    <xf numFmtId="0" fontId="52" fillId="2" borderId="4" xfId="0" applyFont="1" applyFill="1" applyBorder="1" applyAlignment="1">
      <alignment horizontal="left" vertical="center" wrapText="1"/>
    </xf>
    <xf numFmtId="0" fontId="52" fillId="2" borderId="1" xfId="0" applyFont="1" applyFill="1" applyBorder="1" applyAlignment="1">
      <alignment horizontal="center" vertical="center" wrapText="1"/>
    </xf>
    <xf numFmtId="0" fontId="52" fillId="2" borderId="2" xfId="0" applyFont="1" applyFill="1" applyBorder="1" applyAlignment="1">
      <alignment horizontal="center" vertical="center" wrapText="1"/>
    </xf>
    <xf numFmtId="0" fontId="52" fillId="2" borderId="4" xfId="0" applyFont="1" applyFill="1" applyBorder="1" applyAlignment="1">
      <alignment horizontal="center" vertical="center" wrapText="1"/>
    </xf>
    <xf numFmtId="0" fontId="48" fillId="4" borderId="1" xfId="0" applyFont="1" applyFill="1" applyBorder="1" applyAlignment="1">
      <alignment horizontal="center" vertical="center" wrapText="1"/>
    </xf>
    <xf numFmtId="0" fontId="48" fillId="4" borderId="2" xfId="0" applyFont="1" applyFill="1" applyBorder="1" applyAlignment="1">
      <alignment horizontal="center" vertical="center" wrapText="1"/>
    </xf>
    <xf numFmtId="0" fontId="48" fillId="4" borderId="4" xfId="0" applyFont="1" applyFill="1" applyBorder="1" applyAlignment="1">
      <alignment horizontal="center" vertical="center" wrapText="1"/>
    </xf>
    <xf numFmtId="0" fontId="48" fillId="7" borderId="1" xfId="0" applyFont="1" applyFill="1" applyBorder="1" applyAlignment="1">
      <alignment horizontal="left" vertical="center" wrapText="1"/>
    </xf>
    <xf numFmtId="0" fontId="48" fillId="7" borderId="2" xfId="0" applyFont="1" applyFill="1" applyBorder="1" applyAlignment="1">
      <alignment horizontal="left" vertical="center" wrapText="1"/>
    </xf>
    <xf numFmtId="0" fontId="48" fillId="7" borderId="4" xfId="0" applyFont="1" applyFill="1" applyBorder="1" applyAlignment="1">
      <alignment horizontal="left" vertical="center" wrapText="1"/>
    </xf>
    <xf numFmtId="0" fontId="48" fillId="6" borderId="1" xfId="0" applyFont="1" applyFill="1" applyBorder="1" applyAlignment="1">
      <alignment horizontal="left" vertical="center" wrapText="1"/>
    </xf>
    <xf numFmtId="0" fontId="48" fillId="6" borderId="2" xfId="0" applyFont="1" applyFill="1" applyBorder="1" applyAlignment="1">
      <alignment horizontal="left" vertical="center" wrapText="1"/>
    </xf>
    <xf numFmtId="0" fontId="48" fillId="6" borderId="4" xfId="0" applyFont="1" applyFill="1" applyBorder="1" applyAlignment="1">
      <alignment horizontal="left" vertical="center" wrapText="1"/>
    </xf>
    <xf numFmtId="0" fontId="58" fillId="2" borderId="1" xfId="0" applyFont="1" applyFill="1" applyBorder="1" applyAlignment="1">
      <alignment horizontal="left" vertical="center" wrapText="1"/>
    </xf>
    <xf numFmtId="0" fontId="58" fillId="2" borderId="2" xfId="0" applyFont="1" applyFill="1" applyBorder="1" applyAlignment="1">
      <alignment horizontal="left" vertical="center" wrapText="1"/>
    </xf>
    <xf numFmtId="0" fontId="58" fillId="2" borderId="4" xfId="0" applyFont="1" applyFill="1" applyBorder="1" applyAlignment="1">
      <alignment horizontal="left" vertical="center" wrapText="1"/>
    </xf>
    <xf numFmtId="0" fontId="89" fillId="0" borderId="0" xfId="0" applyFont="1" applyAlignment="1">
      <alignment horizontal="center"/>
    </xf>
    <xf numFmtId="0" fontId="89" fillId="0" borderId="3" xfId="0" applyFont="1" applyBorder="1" applyAlignment="1">
      <alignment horizontal="center" vertical="center" wrapText="1"/>
    </xf>
    <xf numFmtId="0" fontId="91" fillId="0" borderId="3" xfId="0" applyFont="1" applyBorder="1" applyAlignment="1">
      <alignment horizontal="center" vertical="center"/>
    </xf>
    <xf numFmtId="0" fontId="91" fillId="0" borderId="0" xfId="0" applyFont="1" applyAlignment="1">
      <alignment horizontal="left"/>
    </xf>
    <xf numFmtId="0" fontId="89" fillId="0" borderId="0" xfId="0" applyFont="1" applyAlignment="1">
      <alignment horizontal="left"/>
    </xf>
    <xf numFmtId="0" fontId="81" fillId="0" borderId="0" xfId="0" applyFont="1" applyAlignment="1">
      <alignment horizontal="center"/>
    </xf>
    <xf numFmtId="0" fontId="81" fillId="0" borderId="0" xfId="0" applyFont="1" applyAlignment="1">
      <alignment horizontal="center" vertical="center" wrapText="1"/>
    </xf>
    <xf numFmtId="0" fontId="81" fillId="0" borderId="13" xfId="0" applyFont="1" applyBorder="1" applyAlignment="1">
      <alignment vertical="center"/>
    </xf>
    <xf numFmtId="0" fontId="81" fillId="0" borderId="0" xfId="0" applyFont="1" applyAlignment="1">
      <alignment vertical="center"/>
    </xf>
    <xf numFmtId="0" fontId="81" fillId="0" borderId="14" xfId="0" applyFont="1" applyBorder="1" applyAlignment="1">
      <alignment vertical="center"/>
    </xf>
    <xf numFmtId="49" fontId="89" fillId="0" borderId="6" xfId="0" applyNumberFormat="1" applyFont="1" applyBorder="1" applyAlignment="1">
      <alignment horizontal="left" vertical="center" indent="5"/>
    </xf>
    <xf numFmtId="49" fontId="89" fillId="0" borderId="5" xfId="0" applyNumberFormat="1" applyFont="1" applyBorder="1" applyAlignment="1">
      <alignment horizontal="left" vertical="center" indent="5"/>
    </xf>
    <xf numFmtId="49" fontId="89" fillId="0" borderId="9" xfId="0" applyNumberFormat="1" applyFont="1" applyBorder="1" applyAlignment="1">
      <alignment horizontal="left" vertical="center" indent="5"/>
    </xf>
    <xf numFmtId="0" fontId="81" fillId="9" borderId="15" xfId="0" applyFont="1" applyFill="1" applyBorder="1" applyAlignment="1">
      <alignment vertical="center"/>
    </xf>
    <xf numFmtId="49" fontId="89" fillId="0" borderId="7" xfId="0" applyNumberFormat="1" applyFont="1" applyBorder="1" applyAlignment="1">
      <alignment vertical="center"/>
    </xf>
    <xf numFmtId="49" fontId="89" fillId="0" borderId="8" xfId="0" applyNumberFormat="1" applyFont="1" applyBorder="1" applyAlignment="1">
      <alignment vertical="center"/>
    </xf>
    <xf numFmtId="49" fontId="89" fillId="0" borderId="10" xfId="0" applyNumberFormat="1" applyFont="1" applyBorder="1" applyAlignment="1">
      <alignment vertical="center"/>
    </xf>
    <xf numFmtId="49" fontId="89" fillId="0" borderId="13" xfId="0" applyNumberFormat="1" applyFont="1" applyBorder="1" applyAlignment="1">
      <alignment horizontal="left" vertical="center" indent="5"/>
    </xf>
    <xf numFmtId="49" fontId="89" fillId="0" borderId="0" xfId="0" applyNumberFormat="1" applyFont="1" applyAlignment="1">
      <alignment horizontal="left" vertical="center" indent="5"/>
    </xf>
    <xf numFmtId="49" fontId="89" fillId="0" borderId="14" xfId="0" applyNumberFormat="1" applyFont="1" applyBorder="1" applyAlignment="1">
      <alignment horizontal="left" vertical="center" indent="5"/>
    </xf>
    <xf numFmtId="0" fontId="81" fillId="0" borderId="7" xfId="0" applyFont="1" applyBorder="1" applyAlignment="1">
      <alignment horizontal="justify" vertical="center"/>
    </xf>
    <xf numFmtId="0" fontId="81" fillId="0" borderId="8" xfId="0" applyFont="1" applyBorder="1" applyAlignment="1">
      <alignment horizontal="justify" vertical="center"/>
    </xf>
    <xf numFmtId="0" fontId="81" fillId="0" borderId="10" xfId="0" applyFont="1" applyBorder="1" applyAlignment="1">
      <alignment horizontal="justify" vertical="center"/>
    </xf>
    <xf numFmtId="0" fontId="90" fillId="0" borderId="13" xfId="0" applyFont="1" applyBorder="1" applyAlignment="1">
      <alignment horizontal="justify" vertical="center"/>
    </xf>
    <xf numFmtId="0" fontId="90" fillId="0" borderId="0" xfId="0" applyFont="1" applyAlignment="1">
      <alignment horizontal="justify" vertical="center"/>
    </xf>
    <xf numFmtId="0" fontId="90" fillId="0" borderId="14" xfId="0" applyFont="1" applyBorder="1" applyAlignment="1">
      <alignment horizontal="justify" vertical="center"/>
    </xf>
    <xf numFmtId="3" fontId="81" fillId="0" borderId="15" xfId="0" applyNumberFormat="1" applyFont="1" applyBorder="1" applyAlignment="1">
      <alignment horizontal="center" vertical="center"/>
    </xf>
    <xf numFmtId="3" fontId="81" fillId="0" borderId="26" xfId="0" applyNumberFormat="1" applyFont="1" applyBorder="1" applyAlignment="1">
      <alignment horizontal="center" vertical="center"/>
    </xf>
    <xf numFmtId="0" fontId="89" fillId="0" borderId="6" xfId="0" applyFont="1" applyBorder="1" applyAlignment="1">
      <alignment horizontal="justify" vertical="center"/>
    </xf>
    <xf numFmtId="0" fontId="89" fillId="0" borderId="5" xfId="0" applyFont="1" applyBorder="1" applyAlignment="1">
      <alignment horizontal="justify" vertical="center"/>
    </xf>
    <xf numFmtId="0" fontId="89" fillId="0" borderId="9" xfId="0" applyFont="1" applyBorder="1" applyAlignment="1">
      <alignment horizontal="justify" vertical="center"/>
    </xf>
    <xf numFmtId="0" fontId="81" fillId="10" borderId="3" xfId="0" applyFont="1" applyFill="1" applyBorder="1" applyAlignment="1">
      <alignment vertical="center" wrapText="1"/>
    </xf>
    <xf numFmtId="0" fontId="89" fillId="0" borderId="3" xfId="0" applyFont="1" applyBorder="1" applyAlignment="1">
      <alignment horizontal="center" vertical="center"/>
    </xf>
    <xf numFmtId="0" fontId="91" fillId="0" borderId="13" xfId="0" applyFont="1" applyBorder="1" applyAlignment="1">
      <alignment horizontal="left" vertical="center" wrapText="1"/>
    </xf>
    <xf numFmtId="0" fontId="91" fillId="0" borderId="0" xfId="0" applyFont="1" applyAlignment="1">
      <alignment horizontal="left" vertical="center" wrapText="1"/>
    </xf>
    <xf numFmtId="0" fontId="91" fillId="0" borderId="14" xfId="0" applyFont="1" applyBorder="1" applyAlignment="1">
      <alignment horizontal="left" vertical="center" wrapText="1"/>
    </xf>
    <xf numFmtId="0" fontId="89" fillId="0" borderId="6" xfId="0" applyFont="1" applyBorder="1" applyAlignment="1">
      <alignment horizontal="left" vertical="center" wrapText="1"/>
    </xf>
    <xf numFmtId="0" fontId="89" fillId="0" borderId="5" xfId="0" applyFont="1" applyBorder="1" applyAlignment="1">
      <alignment horizontal="left" vertical="center" wrapText="1"/>
    </xf>
    <xf numFmtId="0" fontId="89" fillId="0" borderId="9" xfId="0" applyFont="1" applyBorder="1" applyAlignment="1">
      <alignment horizontal="left" vertical="center" wrapText="1"/>
    </xf>
    <xf numFmtId="0" fontId="89" fillId="0" borderId="7" xfId="0" applyFont="1" applyBorder="1" applyAlignment="1">
      <alignment horizontal="left" vertical="center" wrapText="1"/>
    </xf>
    <xf numFmtId="0" fontId="89" fillId="0" borderId="8" xfId="0" applyFont="1" applyBorder="1" applyAlignment="1">
      <alignment horizontal="left" vertical="center" wrapText="1"/>
    </xf>
    <xf numFmtId="0" fontId="89" fillId="0" borderId="10" xfId="0" applyFont="1" applyBorder="1" applyAlignment="1">
      <alignment horizontal="left" vertical="center" wrapText="1"/>
    </xf>
    <xf numFmtId="0" fontId="89" fillId="0" borderId="13" xfId="0" applyFont="1" applyBorder="1" applyAlignment="1">
      <alignment horizontal="left" vertical="center" wrapText="1"/>
    </xf>
    <xf numFmtId="0" fontId="89" fillId="0" borderId="0" xfId="0" applyFont="1" applyAlignment="1">
      <alignment horizontal="left" vertical="center" wrapText="1"/>
    </xf>
    <xf numFmtId="0" fontId="89" fillId="0" borderId="14" xfId="0" applyFont="1" applyBorder="1" applyAlignment="1">
      <alignment horizontal="left" vertical="center" wrapText="1"/>
    </xf>
    <xf numFmtId="3" fontId="81" fillId="0" borderId="10" xfId="0" applyNumberFormat="1" applyFont="1" applyBorder="1" applyAlignment="1">
      <alignment horizontal="center" vertical="center"/>
    </xf>
    <xf numFmtId="3" fontId="81" fillId="0" borderId="14" xfId="0" applyNumberFormat="1" applyFont="1" applyBorder="1" applyAlignment="1">
      <alignment horizontal="center" vertical="center"/>
    </xf>
    <xf numFmtId="0" fontId="89" fillId="0" borderId="3" xfId="0" applyFont="1" applyBorder="1" applyAlignment="1">
      <alignment horizontal="justify" vertical="center"/>
    </xf>
    <xf numFmtId="0" fontId="81" fillId="10" borderId="27" xfId="0" applyFont="1" applyFill="1" applyBorder="1" applyAlignment="1">
      <alignment vertical="center" wrapText="1"/>
    </xf>
    <xf numFmtId="0" fontId="89" fillId="0" borderId="3" xfId="0" applyFont="1" applyBorder="1" applyAlignment="1">
      <alignment vertical="center" wrapText="1"/>
    </xf>
    <xf numFmtId="0" fontId="81" fillId="0" borderId="3" xfId="0" applyFont="1" applyBorder="1" applyAlignment="1">
      <alignment horizontal="center" vertical="center" wrapText="1"/>
    </xf>
    <xf numFmtId="0" fontId="81" fillId="0" borderId="0" xfId="0" applyFont="1" applyAlignment="1">
      <alignment horizontal="right" vertical="center"/>
    </xf>
    <xf numFmtId="0" fontId="81" fillId="0" borderId="0" xfId="0" applyFont="1" applyAlignment="1">
      <alignment horizontal="left" vertical="center" wrapText="1"/>
    </xf>
    <xf numFmtId="0" fontId="89" fillId="0" borderId="1" xfId="0" applyFont="1" applyBorder="1" applyAlignment="1">
      <alignment horizontal="left" vertical="center" wrapText="1"/>
    </xf>
    <xf numFmtId="0" fontId="89" fillId="0" borderId="2" xfId="0" applyFont="1" applyBorder="1" applyAlignment="1">
      <alignment horizontal="left" vertical="center" wrapText="1"/>
    </xf>
    <xf numFmtId="0" fontId="89" fillId="0" borderId="4" xfId="0" applyFont="1" applyBorder="1" applyAlignment="1">
      <alignment horizontal="left" vertical="center" wrapText="1"/>
    </xf>
    <xf numFmtId="0" fontId="81" fillId="10" borderId="1" xfId="0" applyFont="1" applyFill="1" applyBorder="1" applyAlignment="1">
      <alignment vertical="center" wrapText="1"/>
    </xf>
    <xf numFmtId="0" fontId="81" fillId="10" borderId="2" xfId="0" applyFont="1" applyFill="1" applyBorder="1" applyAlignment="1">
      <alignment vertical="center" wrapText="1"/>
    </xf>
    <xf numFmtId="0" fontId="81" fillId="10" borderId="4" xfId="0" applyFont="1" applyFill="1" applyBorder="1" applyAlignment="1">
      <alignment vertical="center" wrapText="1"/>
    </xf>
    <xf numFmtId="0" fontId="89" fillId="0" borderId="3" xfId="0" applyFont="1" applyBorder="1" applyAlignment="1">
      <alignment horizontal="left" vertical="center" wrapText="1"/>
    </xf>
    <xf numFmtId="3" fontId="81" fillId="0" borderId="3" xfId="0" applyNumberFormat="1" applyFont="1" applyBorder="1" applyAlignment="1">
      <alignment horizontal="righ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89" fillId="0" borderId="3" xfId="0" applyFont="1" applyBorder="1" applyAlignment="1">
      <alignment horizontal="left" vertical="center"/>
    </xf>
    <xf numFmtId="0" fontId="89" fillId="0" borderId="13" xfId="0" applyFont="1" applyBorder="1" applyAlignment="1">
      <alignment horizontal="left" vertical="top" wrapText="1"/>
    </xf>
    <xf numFmtId="0" fontId="89" fillId="0" borderId="0" xfId="0" applyFont="1" applyAlignment="1">
      <alignment horizontal="left" vertical="top" wrapText="1"/>
    </xf>
    <xf numFmtId="0" fontId="89" fillId="0" borderId="14" xfId="0" applyFont="1" applyBorder="1" applyAlignment="1">
      <alignment horizontal="left" vertical="top" wrapText="1"/>
    </xf>
    <xf numFmtId="0" fontId="89" fillId="0" borderId="6" xfId="0" applyFont="1" applyBorder="1" applyAlignment="1">
      <alignment horizontal="left" vertical="top" wrapText="1"/>
    </xf>
    <xf numFmtId="0" fontId="89" fillId="0" borderId="5" xfId="0" applyFont="1" applyBorder="1" applyAlignment="1">
      <alignment horizontal="left" vertical="top" wrapText="1"/>
    </xf>
    <xf numFmtId="0" fontId="89" fillId="0" borderId="9" xfId="0" applyFont="1" applyBorder="1" applyAlignment="1">
      <alignment horizontal="left" vertical="top" wrapText="1"/>
    </xf>
    <xf numFmtId="0" fontId="81" fillId="0" borderId="13" xfId="0" applyFont="1" applyBorder="1" applyAlignment="1">
      <alignment horizontal="left" vertical="top" wrapText="1"/>
    </xf>
    <xf numFmtId="0" fontId="81" fillId="0" borderId="0" xfId="0" applyFont="1" applyAlignment="1">
      <alignment horizontal="left" vertical="top" wrapText="1"/>
    </xf>
    <xf numFmtId="0" fontId="81" fillId="0" borderId="8" xfId="0" applyFont="1" applyBorder="1" applyAlignment="1">
      <alignment horizontal="left" vertical="top" wrapText="1"/>
    </xf>
    <xf numFmtId="0" fontId="81" fillId="0" borderId="10" xfId="0" applyFont="1" applyBorder="1" applyAlignment="1">
      <alignment horizontal="left" vertical="top" wrapText="1"/>
    </xf>
    <xf numFmtId="0" fontId="11" fillId="0" borderId="0" xfId="0" applyFont="1" applyAlignment="1">
      <alignment horizontal="center" wrapText="1"/>
    </xf>
    <xf numFmtId="0" fontId="0" fillId="0" borderId="0" xfId="0" applyAlignment="1">
      <alignment horizontal="center"/>
    </xf>
    <xf numFmtId="0" fontId="20" fillId="0" borderId="0" xfId="0" applyFont="1" applyAlignment="1">
      <alignment horizontal="center"/>
    </xf>
    <xf numFmtId="0" fontId="3" fillId="0" borderId="0" xfId="0" applyFont="1" applyAlignment="1">
      <alignment horizontal="left"/>
    </xf>
    <xf numFmtId="0" fontId="0" fillId="0" borderId="0" xfId="0" applyAlignment="1">
      <alignment vertical="top" wrapText="1"/>
    </xf>
  </cellXfs>
  <cellStyles count="103">
    <cellStyle name="20% - Isticanje1 2" xfId="8" xr:uid="{00000000-0005-0000-0000-000000000000}"/>
    <cellStyle name="20% - Isticanje2 2" xfId="9" xr:uid="{00000000-0005-0000-0000-000001000000}"/>
    <cellStyle name="20% - Isticanje3 2" xfId="10" xr:uid="{00000000-0005-0000-0000-000002000000}"/>
    <cellStyle name="20% - Isticanje4 2" xfId="11" xr:uid="{00000000-0005-0000-0000-000003000000}"/>
    <cellStyle name="20% - Isticanje5 2" xfId="12" xr:uid="{00000000-0005-0000-0000-000004000000}"/>
    <cellStyle name="20% - Isticanje6 2" xfId="13" xr:uid="{00000000-0005-0000-0000-000005000000}"/>
    <cellStyle name="40% - Isticanje2 2" xfId="14" xr:uid="{00000000-0005-0000-0000-000006000000}"/>
    <cellStyle name="40% - Isticanje3 2" xfId="15" xr:uid="{00000000-0005-0000-0000-000007000000}"/>
    <cellStyle name="40% - Isticanje4 2" xfId="16" xr:uid="{00000000-0005-0000-0000-000008000000}"/>
    <cellStyle name="40% - Isticanje5 2" xfId="17" xr:uid="{00000000-0005-0000-0000-000009000000}"/>
    <cellStyle name="40% - Isticanje6 2" xfId="18" xr:uid="{00000000-0005-0000-0000-00000A000000}"/>
    <cellStyle name="40% - Naglasak1 2" xfId="19" xr:uid="{00000000-0005-0000-0000-00000B000000}"/>
    <cellStyle name="60% - Isticanje1 2" xfId="20" xr:uid="{00000000-0005-0000-0000-00000C000000}"/>
    <cellStyle name="60% - Isticanje2 2" xfId="21" xr:uid="{00000000-0005-0000-0000-00000D000000}"/>
    <cellStyle name="60% - Isticanje3 2" xfId="22" xr:uid="{00000000-0005-0000-0000-00000E000000}"/>
    <cellStyle name="60% - Isticanje4 2" xfId="23" xr:uid="{00000000-0005-0000-0000-00000F000000}"/>
    <cellStyle name="60% - Isticanje5 2" xfId="24" xr:uid="{00000000-0005-0000-0000-000010000000}"/>
    <cellStyle name="60% - Isticanje6 2" xfId="25" xr:uid="{00000000-0005-0000-0000-000011000000}"/>
    <cellStyle name="Isticanje1 2" xfId="26" xr:uid="{00000000-0005-0000-0000-000012000000}"/>
    <cellStyle name="Isticanje2 2" xfId="27" xr:uid="{00000000-0005-0000-0000-000013000000}"/>
    <cellStyle name="Isticanje3 2" xfId="28" xr:uid="{00000000-0005-0000-0000-000014000000}"/>
    <cellStyle name="Isticanje4 2" xfId="29" xr:uid="{00000000-0005-0000-0000-000015000000}"/>
    <cellStyle name="Isticanje5 2" xfId="30" xr:uid="{00000000-0005-0000-0000-000016000000}"/>
    <cellStyle name="Isticanje6 2" xfId="31" xr:uid="{00000000-0005-0000-0000-000017000000}"/>
    <cellStyle name="Izračun 2" xfId="32" xr:uid="{00000000-0005-0000-0000-000018000000}"/>
    <cellStyle name="Loše 2" xfId="33" xr:uid="{00000000-0005-0000-0000-000019000000}"/>
    <cellStyle name="Naslov 1 2" xfId="34" xr:uid="{00000000-0005-0000-0000-00001A000000}"/>
    <cellStyle name="Naslov 2 2" xfId="35" xr:uid="{00000000-0005-0000-0000-00001B000000}"/>
    <cellStyle name="Naslov 3 2" xfId="36" xr:uid="{00000000-0005-0000-0000-00001C000000}"/>
    <cellStyle name="Naslov 4 2" xfId="37" xr:uid="{00000000-0005-0000-0000-00001D000000}"/>
    <cellStyle name="Neutralno 2" xfId="38" xr:uid="{00000000-0005-0000-0000-00001E000000}"/>
    <cellStyle name="Normal 2" xfId="1" xr:uid="{00000000-0005-0000-0000-000020000000}"/>
    <cellStyle name="Normal 2 2" xfId="39" xr:uid="{00000000-0005-0000-0000-000021000000}"/>
    <cellStyle name="Normal 3" xfId="6" xr:uid="{00000000-0005-0000-0000-000022000000}"/>
    <cellStyle name="Normal 4" xfId="40" xr:uid="{00000000-0005-0000-0000-000023000000}"/>
    <cellStyle name="Normal 5" xfId="41" xr:uid="{00000000-0005-0000-0000-000024000000}"/>
    <cellStyle name="Normalno" xfId="0" builtinId="0"/>
    <cellStyle name="Normalno 2" xfId="5" xr:uid="{00000000-0005-0000-0000-000025000000}"/>
    <cellStyle name="Normalno 2 2" xfId="42" xr:uid="{00000000-0005-0000-0000-000026000000}"/>
    <cellStyle name="Normalno 2 3" xfId="43" xr:uid="{00000000-0005-0000-0000-000027000000}"/>
    <cellStyle name="Normalno 3" xfId="44" xr:uid="{00000000-0005-0000-0000-000028000000}"/>
    <cellStyle name="Normalno 4" xfId="45" xr:uid="{00000000-0005-0000-0000-000029000000}"/>
    <cellStyle name="Normalno 4 2" xfId="46" xr:uid="{00000000-0005-0000-0000-00002A000000}"/>
    <cellStyle name="Normalno 5" xfId="7" xr:uid="{00000000-0005-0000-0000-00002B000000}"/>
    <cellStyle name="Normalno 5 2" xfId="47" xr:uid="{00000000-0005-0000-0000-00002C000000}"/>
    <cellStyle name="Normalno 6" xfId="48" xr:uid="{00000000-0005-0000-0000-00002D000000}"/>
    <cellStyle name="Normalno 6 2" xfId="49" xr:uid="{00000000-0005-0000-0000-00002E000000}"/>
    <cellStyle name="Normalno 7" xfId="50" xr:uid="{00000000-0005-0000-0000-00002F000000}"/>
    <cellStyle name="Obično 2" xfId="51" xr:uid="{00000000-0005-0000-0000-000030000000}"/>
    <cellStyle name="Obično 3" xfId="52" xr:uid="{00000000-0005-0000-0000-000031000000}"/>
    <cellStyle name="Obično 3 2" xfId="53" xr:uid="{00000000-0005-0000-0000-000032000000}"/>
    <cellStyle name="Obično 4" xfId="54" xr:uid="{00000000-0005-0000-0000-000033000000}"/>
    <cellStyle name="Obično 4 2" xfId="55" xr:uid="{00000000-0005-0000-0000-000034000000}"/>
    <cellStyle name="Obično_1Prihodi-rashodi2004 2" xfId="3" xr:uid="{00000000-0005-0000-0000-000035000000}"/>
    <cellStyle name="Obično_obračun 2009 prva strana 2" xfId="2" xr:uid="{00000000-0005-0000-0000-000036000000}"/>
    <cellStyle name="Povezana ćelija 2" xfId="56" xr:uid="{00000000-0005-0000-0000-000037000000}"/>
    <cellStyle name="Provjera ćelije 2" xfId="57" xr:uid="{00000000-0005-0000-0000-000038000000}"/>
    <cellStyle name="SAPBEXaggData" xfId="58" xr:uid="{00000000-0005-0000-0000-000039000000}"/>
    <cellStyle name="SAPBEXaggDataEmph" xfId="59" xr:uid="{00000000-0005-0000-0000-00003A000000}"/>
    <cellStyle name="SAPBEXaggItem" xfId="60" xr:uid="{00000000-0005-0000-0000-00003B000000}"/>
    <cellStyle name="SAPBEXaggItemX" xfId="61" xr:uid="{00000000-0005-0000-0000-00003C000000}"/>
    <cellStyle name="SAPBEXchaText" xfId="62" xr:uid="{00000000-0005-0000-0000-00003D000000}"/>
    <cellStyle name="SAPBEXexcBad7" xfId="63" xr:uid="{00000000-0005-0000-0000-00003E000000}"/>
    <cellStyle name="SAPBEXexcBad8" xfId="64" xr:uid="{00000000-0005-0000-0000-00003F000000}"/>
    <cellStyle name="SAPBEXexcBad9" xfId="65" xr:uid="{00000000-0005-0000-0000-000040000000}"/>
    <cellStyle name="SAPBEXexcCritical4" xfId="66" xr:uid="{00000000-0005-0000-0000-000041000000}"/>
    <cellStyle name="SAPBEXexcCritical5" xfId="67" xr:uid="{00000000-0005-0000-0000-000042000000}"/>
    <cellStyle name="SAPBEXexcCritical6" xfId="68" xr:uid="{00000000-0005-0000-0000-000043000000}"/>
    <cellStyle name="SAPBEXexcGood1" xfId="69" xr:uid="{00000000-0005-0000-0000-000044000000}"/>
    <cellStyle name="SAPBEXexcGood2" xfId="70" xr:uid="{00000000-0005-0000-0000-000045000000}"/>
    <cellStyle name="SAPBEXexcGood3" xfId="71" xr:uid="{00000000-0005-0000-0000-000046000000}"/>
    <cellStyle name="SAPBEXfilterDrill" xfId="72" xr:uid="{00000000-0005-0000-0000-000047000000}"/>
    <cellStyle name="SAPBEXfilterItem" xfId="73" xr:uid="{00000000-0005-0000-0000-000048000000}"/>
    <cellStyle name="SAPBEXfilterText" xfId="74" xr:uid="{00000000-0005-0000-0000-000049000000}"/>
    <cellStyle name="SAPBEXformats" xfId="75" xr:uid="{00000000-0005-0000-0000-00004A000000}"/>
    <cellStyle name="SAPBEXheaderItem" xfId="76" xr:uid="{00000000-0005-0000-0000-00004B000000}"/>
    <cellStyle name="SAPBEXheaderText" xfId="77" xr:uid="{00000000-0005-0000-0000-00004C000000}"/>
    <cellStyle name="SAPBEXHLevel0" xfId="78" xr:uid="{00000000-0005-0000-0000-00004D000000}"/>
    <cellStyle name="SAPBEXHLevel0X" xfId="79" xr:uid="{00000000-0005-0000-0000-00004E000000}"/>
    <cellStyle name="SAPBEXHLevel1" xfId="80" xr:uid="{00000000-0005-0000-0000-00004F000000}"/>
    <cellStyle name="SAPBEXHLevel1X" xfId="81" xr:uid="{00000000-0005-0000-0000-000050000000}"/>
    <cellStyle name="SAPBEXHLevel2" xfId="82" xr:uid="{00000000-0005-0000-0000-000051000000}"/>
    <cellStyle name="SAPBEXHLevel2X" xfId="83" xr:uid="{00000000-0005-0000-0000-000052000000}"/>
    <cellStyle name="SAPBEXHLevel3" xfId="84" xr:uid="{00000000-0005-0000-0000-000053000000}"/>
    <cellStyle name="SAPBEXHLevel3 2" xfId="85" xr:uid="{00000000-0005-0000-0000-000054000000}"/>
    <cellStyle name="SAPBEXHLevel3X" xfId="86" xr:uid="{00000000-0005-0000-0000-000055000000}"/>
    <cellStyle name="SAPBEXinputData" xfId="87" xr:uid="{00000000-0005-0000-0000-000056000000}"/>
    <cellStyle name="SAPBEXresData" xfId="88" xr:uid="{00000000-0005-0000-0000-000057000000}"/>
    <cellStyle name="SAPBEXresDataEmph" xfId="89" xr:uid="{00000000-0005-0000-0000-000058000000}"/>
    <cellStyle name="SAPBEXresItem" xfId="90" xr:uid="{00000000-0005-0000-0000-000059000000}"/>
    <cellStyle name="SAPBEXresItemX" xfId="91" xr:uid="{00000000-0005-0000-0000-00005A000000}"/>
    <cellStyle name="SAPBEXstdData" xfId="92" xr:uid="{00000000-0005-0000-0000-00005B000000}"/>
    <cellStyle name="SAPBEXstdDataEmph" xfId="93" xr:uid="{00000000-0005-0000-0000-00005C000000}"/>
    <cellStyle name="SAPBEXstdItem" xfId="94" xr:uid="{00000000-0005-0000-0000-00005D000000}"/>
    <cellStyle name="SAPBEXstdItemX" xfId="95" xr:uid="{00000000-0005-0000-0000-00005E000000}"/>
    <cellStyle name="SAPBEXtitle" xfId="96" xr:uid="{00000000-0005-0000-0000-00005F000000}"/>
    <cellStyle name="SAPBEXundefined" xfId="97" xr:uid="{00000000-0005-0000-0000-000060000000}"/>
    <cellStyle name="Tekst objašnjenja 2" xfId="98" xr:uid="{00000000-0005-0000-0000-000061000000}"/>
    <cellStyle name="Ukupni zbroj 2" xfId="99" xr:uid="{00000000-0005-0000-0000-000062000000}"/>
    <cellStyle name="Unos 2" xfId="100" xr:uid="{00000000-0005-0000-0000-000063000000}"/>
    <cellStyle name="Valuta" xfId="102" builtinId="4"/>
    <cellStyle name="Valuta 2" xfId="4" xr:uid="{00000000-0005-0000-0000-000064000000}"/>
    <cellStyle name="Valuta 3" xfId="101" xr:uid="{00000000-0005-0000-0000-00006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U53"/>
  <sheetViews>
    <sheetView topLeftCell="A26" zoomScaleNormal="100" workbookViewId="0">
      <selection activeCell="A3" sqref="A3:I47"/>
    </sheetView>
  </sheetViews>
  <sheetFormatPr defaultColWidth="9.140625" defaultRowHeight="15.75"/>
  <cols>
    <col min="1" max="1" width="3.7109375" style="1" customWidth="1"/>
    <col min="2" max="4" width="9.140625" style="1"/>
    <col min="5" max="5" width="20.28515625" style="1" customWidth="1"/>
    <col min="6" max="8" width="16.42578125" style="1" customWidth="1"/>
    <col min="9" max="9" width="0.28515625" style="1" customWidth="1"/>
    <col min="10" max="12" width="9.140625" style="1"/>
    <col min="13" max="13" width="26.5703125" style="1" customWidth="1"/>
    <col min="14" max="14" width="20.85546875" style="1" customWidth="1"/>
    <col min="15" max="15" width="23.42578125" style="1" customWidth="1"/>
    <col min="16" max="16384" width="9.140625" style="1"/>
  </cols>
  <sheetData>
    <row r="3" spans="1:21" ht="54.75" customHeight="1">
      <c r="A3" s="275" t="s">
        <v>207</v>
      </c>
      <c r="B3" s="275"/>
      <c r="C3" s="275"/>
      <c r="D3" s="275"/>
      <c r="E3" s="275"/>
      <c r="F3" s="275"/>
      <c r="G3" s="275"/>
      <c r="H3" s="275"/>
      <c r="I3" s="275"/>
      <c r="M3" s="258"/>
      <c r="N3" s="258"/>
      <c r="O3" s="258"/>
      <c r="P3" s="258"/>
      <c r="Q3" s="258"/>
      <c r="R3" s="258"/>
      <c r="S3" s="258"/>
      <c r="T3" s="258"/>
      <c r="U3" s="258"/>
    </row>
    <row r="4" spans="1:21" ht="42" customHeight="1">
      <c r="A4" s="259" t="s">
        <v>208</v>
      </c>
      <c r="B4" s="276"/>
      <c r="C4" s="276"/>
      <c r="D4" s="276"/>
      <c r="E4" s="276"/>
      <c r="F4" s="276"/>
      <c r="G4" s="276"/>
      <c r="H4" s="276"/>
      <c r="I4" s="5"/>
    </row>
    <row r="5" spans="1:21" ht="18" customHeight="1">
      <c r="A5" s="17"/>
      <c r="B5" s="17"/>
      <c r="C5" s="17"/>
      <c r="D5" s="17"/>
      <c r="E5" s="17"/>
      <c r="F5" s="17"/>
      <c r="G5" s="17"/>
      <c r="H5" s="17"/>
      <c r="I5" s="5"/>
    </row>
    <row r="6" spans="1:21">
      <c r="A6" s="249" t="s">
        <v>23</v>
      </c>
      <c r="B6" s="249"/>
      <c r="C6" s="249"/>
      <c r="D6" s="249"/>
      <c r="E6" s="249"/>
      <c r="F6" s="249"/>
      <c r="G6" s="249"/>
      <c r="H6" s="250"/>
      <c r="I6" s="5"/>
    </row>
    <row r="7" spans="1:21">
      <c r="A7" s="259" t="s">
        <v>135</v>
      </c>
      <c r="B7" s="259"/>
      <c r="C7" s="259"/>
      <c r="D7" s="259"/>
      <c r="E7" s="259"/>
      <c r="F7" s="259"/>
      <c r="G7" s="259"/>
      <c r="H7" s="259"/>
      <c r="I7" s="5"/>
    </row>
    <row r="8" spans="1:21" ht="35.25" customHeight="1">
      <c r="A8" s="258" t="s">
        <v>209</v>
      </c>
      <c r="B8" s="258"/>
      <c r="C8" s="258"/>
      <c r="D8" s="258"/>
      <c r="E8" s="258"/>
      <c r="F8" s="258"/>
      <c r="G8" s="258"/>
      <c r="H8" s="258"/>
      <c r="I8" s="5"/>
    </row>
    <row r="9" spans="1:21" ht="18" customHeight="1">
      <c r="A9" s="256" t="s">
        <v>27</v>
      </c>
      <c r="B9" s="257"/>
      <c r="C9" s="257"/>
      <c r="D9" s="257"/>
      <c r="E9" s="257"/>
      <c r="F9" s="257"/>
      <c r="G9" s="257"/>
      <c r="H9" s="257"/>
      <c r="I9" s="5"/>
    </row>
    <row r="10" spans="1:21">
      <c r="A10" s="18"/>
      <c r="B10" s="19"/>
      <c r="C10" s="19"/>
      <c r="D10" s="19"/>
      <c r="E10" s="20"/>
      <c r="F10" s="21"/>
      <c r="G10" s="21"/>
      <c r="H10" s="22"/>
      <c r="I10" s="5">
        <v>7.5345000000000004</v>
      </c>
    </row>
    <row r="11" spans="1:21" ht="25.5" customHeight="1">
      <c r="A11" s="269" t="s">
        <v>89</v>
      </c>
      <c r="B11" s="270"/>
      <c r="C11" s="270"/>
      <c r="D11" s="270"/>
      <c r="E11" s="271"/>
      <c r="F11" s="23" t="s">
        <v>144</v>
      </c>
      <c r="G11" s="23" t="s">
        <v>133</v>
      </c>
      <c r="H11" s="24" t="s">
        <v>145</v>
      </c>
      <c r="I11" s="5"/>
    </row>
    <row r="12" spans="1:21">
      <c r="A12" s="272"/>
      <c r="B12" s="273"/>
      <c r="C12" s="273"/>
      <c r="D12" s="273"/>
      <c r="E12" s="274"/>
      <c r="F12" s="25" t="s">
        <v>35</v>
      </c>
      <c r="G12" s="25" t="s">
        <v>35</v>
      </c>
      <c r="H12" s="26" t="s">
        <v>35</v>
      </c>
      <c r="I12" s="5"/>
    </row>
    <row r="13" spans="1:21">
      <c r="A13" s="251" t="s">
        <v>0</v>
      </c>
      <c r="B13" s="252"/>
      <c r="C13" s="252"/>
      <c r="D13" s="252"/>
      <c r="E13" s="253"/>
      <c r="F13" s="28">
        <f>F14</f>
        <v>3533302</v>
      </c>
      <c r="G13" s="28">
        <f>G14+G15</f>
        <v>-46000</v>
      </c>
      <c r="H13" s="28">
        <f t="shared" ref="H13" si="0">H14+H15</f>
        <v>3487302</v>
      </c>
      <c r="I13" s="5"/>
    </row>
    <row r="14" spans="1:21" ht="15" customHeight="1">
      <c r="A14" s="29">
        <v>6</v>
      </c>
      <c r="B14" s="30" t="s">
        <v>10</v>
      </c>
      <c r="C14" s="31"/>
      <c r="D14" s="31"/>
      <c r="E14" s="32"/>
      <c r="F14" s="33">
        <f>' Račun prihoda i rashoda'!D11</f>
        <v>3533302</v>
      </c>
      <c r="G14" s="33">
        <f>' Račun prihoda i rashoda'!E11</f>
        <v>-46000</v>
      </c>
      <c r="H14" s="33">
        <f>F14+G14</f>
        <v>3487302</v>
      </c>
      <c r="I14" s="5"/>
    </row>
    <row r="15" spans="1:21">
      <c r="A15" s="29">
        <v>7</v>
      </c>
      <c r="B15" s="30" t="s">
        <v>11</v>
      </c>
      <c r="C15" s="34"/>
      <c r="D15" s="34"/>
      <c r="E15" s="32"/>
      <c r="F15" s="33">
        <v>0</v>
      </c>
      <c r="G15" s="33">
        <v>0</v>
      </c>
      <c r="H15" s="33">
        <v>0</v>
      </c>
      <c r="I15" s="5"/>
    </row>
    <row r="16" spans="1:21">
      <c r="A16" s="35" t="s">
        <v>2</v>
      </c>
      <c r="B16" s="36"/>
      <c r="C16" s="36"/>
      <c r="D16" s="36"/>
      <c r="E16" s="27"/>
      <c r="F16" s="28">
        <f t="shared" ref="F16:H16" si="1">F17+F18</f>
        <v>3544369</v>
      </c>
      <c r="G16" s="28">
        <f>G17+G18</f>
        <v>-46000</v>
      </c>
      <c r="H16" s="28">
        <f t="shared" si="1"/>
        <v>3498369</v>
      </c>
      <c r="I16" s="5"/>
    </row>
    <row r="17" spans="1:15" ht="15" customHeight="1">
      <c r="A17" s="29">
        <v>3</v>
      </c>
      <c r="B17" s="30" t="s">
        <v>14</v>
      </c>
      <c r="C17" s="31"/>
      <c r="D17" s="31"/>
      <c r="E17" s="37"/>
      <c r="F17" s="33">
        <f>' Račun prihoda i rashoda'!D25</f>
        <v>3485535</v>
      </c>
      <c r="G17" s="33">
        <f>' Račun prihoda i rashoda'!E25</f>
        <v>-46000</v>
      </c>
      <c r="H17" s="33">
        <f>' Račun prihoda i rashoda'!F25</f>
        <v>3439535</v>
      </c>
      <c r="I17" s="5"/>
    </row>
    <row r="18" spans="1:15">
      <c r="A18" s="29">
        <v>4</v>
      </c>
      <c r="B18" s="30" t="s">
        <v>16</v>
      </c>
      <c r="C18" s="34"/>
      <c r="D18" s="34"/>
      <c r="E18" s="32"/>
      <c r="F18" s="33">
        <f>' Račun prihoda i rashoda'!D29</f>
        <v>58834</v>
      </c>
      <c r="G18" s="33">
        <f>' Račun prihoda i rashoda'!E29</f>
        <v>0</v>
      </c>
      <c r="H18" s="33">
        <f>' Račun prihoda i rashoda'!F29</f>
        <v>58834</v>
      </c>
      <c r="I18" s="5"/>
    </row>
    <row r="19" spans="1:15">
      <c r="A19" s="254" t="s">
        <v>3</v>
      </c>
      <c r="B19" s="252"/>
      <c r="C19" s="252"/>
      <c r="D19" s="252"/>
      <c r="E19" s="255"/>
      <c r="F19" s="28">
        <f>F13-F16</f>
        <v>-11067</v>
      </c>
      <c r="G19" s="28">
        <f t="shared" ref="G19:H19" si="2">G13-G16</f>
        <v>0</v>
      </c>
      <c r="H19" s="28">
        <f t="shared" si="2"/>
        <v>-11067</v>
      </c>
      <c r="I19" s="5"/>
    </row>
    <row r="20" spans="1:15">
      <c r="A20" s="38"/>
      <c r="B20" s="39"/>
      <c r="C20" s="39"/>
      <c r="D20" s="39"/>
      <c r="E20" s="39"/>
      <c r="F20" s="40"/>
      <c r="G20" s="40"/>
      <c r="H20" s="40"/>
      <c r="I20" s="5"/>
    </row>
    <row r="21" spans="1:15">
      <c r="A21" s="256" t="s">
        <v>28</v>
      </c>
      <c r="B21" s="256"/>
      <c r="C21" s="256"/>
      <c r="D21" s="256"/>
      <c r="E21" s="256"/>
      <c r="F21" s="256"/>
      <c r="G21" s="256"/>
      <c r="H21" s="256"/>
      <c r="I21" s="5"/>
    </row>
    <row r="22" spans="1:15">
      <c r="A22" s="17"/>
      <c r="B22" s="41"/>
      <c r="C22" s="41"/>
      <c r="D22" s="41"/>
      <c r="E22" s="41"/>
      <c r="F22" s="41"/>
      <c r="G22" s="42"/>
      <c r="H22" s="22"/>
      <c r="I22" s="5"/>
    </row>
    <row r="23" spans="1:15" ht="25.5" customHeight="1">
      <c r="A23" s="269" t="s">
        <v>89</v>
      </c>
      <c r="B23" s="270"/>
      <c r="C23" s="270"/>
      <c r="D23" s="270"/>
      <c r="E23" s="271"/>
      <c r="F23" s="23" t="s">
        <v>144</v>
      </c>
      <c r="G23" s="23" t="s">
        <v>133</v>
      </c>
      <c r="H23" s="24" t="s">
        <v>145</v>
      </c>
      <c r="I23" s="5"/>
    </row>
    <row r="24" spans="1:15">
      <c r="A24" s="272"/>
      <c r="B24" s="273"/>
      <c r="C24" s="273"/>
      <c r="D24" s="273"/>
      <c r="E24" s="274"/>
      <c r="F24" s="25" t="s">
        <v>35</v>
      </c>
      <c r="G24" s="25" t="s">
        <v>35</v>
      </c>
      <c r="H24" s="26" t="s">
        <v>35</v>
      </c>
      <c r="I24" s="5"/>
    </row>
    <row r="25" spans="1:15" ht="15" customHeight="1">
      <c r="A25" s="29">
        <v>8</v>
      </c>
      <c r="B25" s="43" t="s">
        <v>20</v>
      </c>
      <c r="C25" s="34"/>
      <c r="D25" s="34"/>
      <c r="E25" s="32"/>
      <c r="F25" s="33">
        <v>0</v>
      </c>
      <c r="G25" s="33">
        <v>0</v>
      </c>
      <c r="H25" s="33">
        <v>0</v>
      </c>
      <c r="I25" s="5"/>
      <c r="K25" s="2"/>
    </row>
    <row r="26" spans="1:15" ht="15" customHeight="1">
      <c r="A26" s="29">
        <v>5</v>
      </c>
      <c r="B26" s="30" t="s">
        <v>21</v>
      </c>
      <c r="C26" s="34"/>
      <c r="D26" s="34"/>
      <c r="E26" s="32"/>
      <c r="F26" s="33">
        <v>0</v>
      </c>
      <c r="G26" s="33">
        <v>0</v>
      </c>
      <c r="H26" s="33">
        <v>0</v>
      </c>
      <c r="I26" s="5"/>
      <c r="K26" s="2"/>
    </row>
    <row r="27" spans="1:15">
      <c r="A27" s="254" t="s">
        <v>4</v>
      </c>
      <c r="B27" s="252"/>
      <c r="C27" s="252"/>
      <c r="D27" s="252"/>
      <c r="E27" s="255"/>
      <c r="F27" s="28">
        <f t="shared" ref="F27:H27" si="3">F25-F26</f>
        <v>0</v>
      </c>
      <c r="G27" s="28">
        <f t="shared" si="3"/>
        <v>0</v>
      </c>
      <c r="H27" s="28">
        <f t="shared" si="3"/>
        <v>0</v>
      </c>
      <c r="I27" s="5"/>
    </row>
    <row r="28" spans="1:15">
      <c r="A28" s="17"/>
      <c r="B28" s="41"/>
      <c r="C28" s="41"/>
      <c r="D28" s="41"/>
      <c r="E28" s="41"/>
      <c r="F28" s="41"/>
      <c r="G28" s="42"/>
      <c r="H28" s="42"/>
      <c r="I28" s="5"/>
    </row>
    <row r="29" spans="1:15">
      <c r="A29" s="44"/>
      <c r="B29" s="41"/>
      <c r="C29" s="41"/>
      <c r="D29" s="41"/>
      <c r="E29" s="41"/>
      <c r="F29" s="41"/>
      <c r="G29" s="42"/>
      <c r="H29" s="42"/>
      <c r="I29" s="5"/>
    </row>
    <row r="30" spans="1:15">
      <c r="A30" s="256" t="s">
        <v>33</v>
      </c>
      <c r="B30" s="257"/>
      <c r="C30" s="257"/>
      <c r="D30" s="257"/>
      <c r="E30" s="257"/>
      <c r="F30" s="257"/>
      <c r="G30" s="257"/>
      <c r="H30" s="257"/>
      <c r="I30" s="5"/>
    </row>
    <row r="31" spans="1:15">
      <c r="A31" s="44"/>
      <c r="B31" s="41"/>
      <c r="C31" s="41"/>
      <c r="D31" s="41"/>
      <c r="E31" s="41"/>
      <c r="F31" s="41"/>
      <c r="G31" s="42"/>
      <c r="H31" s="42"/>
      <c r="I31" s="5"/>
    </row>
    <row r="32" spans="1:15" ht="25.5" customHeight="1">
      <c r="A32" s="269" t="s">
        <v>89</v>
      </c>
      <c r="B32" s="270"/>
      <c r="C32" s="270"/>
      <c r="D32" s="270"/>
      <c r="E32" s="271"/>
      <c r="F32" s="23" t="s">
        <v>144</v>
      </c>
      <c r="G32" s="23" t="s">
        <v>133</v>
      </c>
      <c r="H32" s="24" t="s">
        <v>145</v>
      </c>
      <c r="I32" s="5"/>
      <c r="M32" s="87"/>
      <c r="N32" s="87"/>
      <c r="O32" s="88"/>
    </row>
    <row r="33" spans="1:15">
      <c r="A33" s="272"/>
      <c r="B33" s="273"/>
      <c r="C33" s="273"/>
      <c r="D33" s="273"/>
      <c r="E33" s="274"/>
      <c r="F33" s="25" t="s">
        <v>35</v>
      </c>
      <c r="G33" s="25" t="s">
        <v>35</v>
      </c>
      <c r="H33" s="26" t="s">
        <v>35</v>
      </c>
      <c r="I33" s="5"/>
      <c r="M33" s="89"/>
      <c r="N33" s="90"/>
      <c r="O33" s="90"/>
    </row>
    <row r="34" spans="1:15" ht="29.25" customHeight="1">
      <c r="A34" s="262" t="s">
        <v>162</v>
      </c>
      <c r="B34" s="263"/>
      <c r="C34" s="263"/>
      <c r="D34" s="263"/>
      <c r="E34" s="264"/>
      <c r="F34" s="45">
        <f>F37</f>
        <v>11067</v>
      </c>
      <c r="G34" s="45">
        <f>G37</f>
        <v>0</v>
      </c>
      <c r="H34" s="45">
        <f>H35-H36</f>
        <v>11067</v>
      </c>
      <c r="I34" s="5"/>
      <c r="M34" s="89"/>
      <c r="N34" s="90"/>
      <c r="O34" s="90"/>
    </row>
    <row r="35" spans="1:15">
      <c r="A35" s="46">
        <v>9</v>
      </c>
      <c r="B35" s="47" t="s">
        <v>36</v>
      </c>
      <c r="C35" s="48"/>
      <c r="D35" s="48"/>
      <c r="E35" s="48"/>
      <c r="F35" s="49">
        <v>21180</v>
      </c>
      <c r="G35" s="49">
        <v>0</v>
      </c>
      <c r="H35" s="49">
        <v>21180</v>
      </c>
      <c r="I35" s="5"/>
      <c r="M35" s="89"/>
      <c r="N35" s="90"/>
      <c r="O35" s="90"/>
    </row>
    <row r="36" spans="1:15">
      <c r="A36" s="46">
        <v>9</v>
      </c>
      <c r="B36" s="47" t="s">
        <v>37</v>
      </c>
      <c r="C36" s="48"/>
      <c r="D36" s="48"/>
      <c r="E36" s="48"/>
      <c r="F36" s="50">
        <v>10113</v>
      </c>
      <c r="G36" s="50">
        <v>0</v>
      </c>
      <c r="H36" s="50">
        <v>10113</v>
      </c>
      <c r="I36" s="5"/>
      <c r="M36" s="89"/>
      <c r="N36" s="91"/>
      <c r="O36" s="91"/>
    </row>
    <row r="37" spans="1:15" ht="29.25" customHeight="1">
      <c r="A37" s="265" t="s">
        <v>134</v>
      </c>
      <c r="B37" s="266"/>
      <c r="C37" s="266"/>
      <c r="D37" s="266"/>
      <c r="E37" s="266"/>
      <c r="F37" s="28">
        <f>F35-F36</f>
        <v>11067</v>
      </c>
      <c r="G37" s="28">
        <f t="shared" ref="G37" si="4">G35-G36</f>
        <v>0</v>
      </c>
      <c r="H37" s="28">
        <f>H35-H36</f>
        <v>11067</v>
      </c>
      <c r="I37" s="5"/>
      <c r="M37" s="89"/>
      <c r="N37" s="91"/>
      <c r="O37" s="91"/>
    </row>
    <row r="38" spans="1:15">
      <c r="A38" s="44"/>
      <c r="B38" s="41"/>
      <c r="C38" s="41"/>
      <c r="D38" s="41"/>
      <c r="E38" s="41"/>
      <c r="F38" s="41"/>
      <c r="G38" s="42"/>
      <c r="H38" s="42"/>
      <c r="I38" s="5"/>
      <c r="M38" s="89"/>
      <c r="N38" s="91"/>
      <c r="O38" s="92"/>
    </row>
    <row r="39" spans="1:15">
      <c r="A39" s="5"/>
      <c r="B39" s="5"/>
      <c r="C39" s="5"/>
      <c r="D39" s="5"/>
      <c r="E39" s="5"/>
      <c r="F39" s="5"/>
      <c r="G39" s="5"/>
      <c r="H39" s="5"/>
      <c r="I39" s="5"/>
      <c r="M39" s="93"/>
      <c r="N39" s="94"/>
      <c r="O39" s="95"/>
    </row>
    <row r="40" spans="1:15">
      <c r="A40" s="256" t="s">
        <v>38</v>
      </c>
      <c r="B40" s="257"/>
      <c r="C40" s="257"/>
      <c r="D40" s="257"/>
      <c r="E40" s="257"/>
      <c r="F40" s="257"/>
      <c r="G40" s="257"/>
      <c r="H40" s="257"/>
      <c r="I40" s="5"/>
      <c r="M40" s="93"/>
      <c r="N40" s="94"/>
      <c r="O40" s="95"/>
    </row>
    <row r="41" spans="1:15">
      <c r="A41" s="44"/>
      <c r="B41" s="41"/>
      <c r="C41" s="41"/>
      <c r="D41" s="41"/>
      <c r="E41" s="41"/>
      <c r="F41" s="41"/>
      <c r="G41" s="42"/>
      <c r="H41" s="42"/>
      <c r="I41" s="5"/>
      <c r="N41" s="86"/>
      <c r="O41" s="86"/>
    </row>
    <row r="42" spans="1:15" ht="25.5" customHeight="1">
      <c r="A42" s="269" t="s">
        <v>34</v>
      </c>
      <c r="B42" s="270"/>
      <c r="C42" s="270"/>
      <c r="D42" s="270"/>
      <c r="E42" s="271"/>
      <c r="F42" s="23" t="s">
        <v>144</v>
      </c>
      <c r="G42" s="23" t="s">
        <v>133</v>
      </c>
      <c r="H42" s="24" t="s">
        <v>145</v>
      </c>
      <c r="I42" s="5"/>
    </row>
    <row r="43" spans="1:15">
      <c r="A43" s="272"/>
      <c r="B43" s="273"/>
      <c r="C43" s="273"/>
      <c r="D43" s="273"/>
      <c r="E43" s="274"/>
      <c r="F43" s="25" t="s">
        <v>35</v>
      </c>
      <c r="G43" s="25" t="s">
        <v>35</v>
      </c>
      <c r="H43" s="26" t="s">
        <v>35</v>
      </c>
      <c r="I43" s="5"/>
    </row>
    <row r="44" spans="1:15">
      <c r="A44" s="47" t="s">
        <v>146</v>
      </c>
      <c r="B44" s="51"/>
      <c r="C44" s="52"/>
      <c r="D44" s="52"/>
      <c r="E44" s="52"/>
      <c r="F44" s="50">
        <f>F13+F25+F35</f>
        <v>3554482</v>
      </c>
      <c r="G44" s="50">
        <f>G13+G25+G35</f>
        <v>-46000</v>
      </c>
      <c r="H44" s="50">
        <f>H13+H25+H35</f>
        <v>3508482</v>
      </c>
      <c r="I44" s="5"/>
    </row>
    <row r="45" spans="1:15">
      <c r="A45" s="47" t="s">
        <v>147</v>
      </c>
      <c r="B45" s="51"/>
      <c r="C45" s="52"/>
      <c r="D45" s="52"/>
      <c r="E45" s="52"/>
      <c r="F45" s="50">
        <f>(F16+F26+F36)</f>
        <v>3554482</v>
      </c>
      <c r="G45" s="50">
        <f>(G16+G26+G36)</f>
        <v>-46000</v>
      </c>
      <c r="H45" s="50">
        <f>(H16+H26+H36)</f>
        <v>3508482</v>
      </c>
      <c r="I45" s="5"/>
    </row>
    <row r="46" spans="1:15">
      <c r="A46" s="267" t="s">
        <v>39</v>
      </c>
      <c r="B46" s="268"/>
      <c r="C46" s="268"/>
      <c r="D46" s="268"/>
      <c r="E46" s="268"/>
      <c r="F46" s="53">
        <f t="shared" ref="F46:G46" si="5">F44-F45</f>
        <v>0</v>
      </c>
      <c r="G46" s="53">
        <f t="shared" si="5"/>
        <v>0</v>
      </c>
      <c r="H46" s="53">
        <f>H44-H45</f>
        <v>0</v>
      </c>
      <c r="I46" s="5"/>
    </row>
    <row r="47" spans="1:15">
      <c r="A47" s="15"/>
      <c r="B47" s="15"/>
      <c r="C47" s="15"/>
      <c r="D47" s="15"/>
      <c r="E47" s="15"/>
      <c r="F47" s="15"/>
      <c r="G47" s="15"/>
      <c r="H47" s="15"/>
      <c r="I47" s="15"/>
    </row>
    <row r="49" spans="1:8" ht="36" customHeight="1">
      <c r="A49" s="260"/>
      <c r="B49" s="261"/>
      <c r="C49" s="261"/>
      <c r="D49" s="261"/>
      <c r="E49" s="261"/>
      <c r="F49" s="261"/>
      <c r="G49" s="261"/>
      <c r="H49" s="261"/>
    </row>
    <row r="51" spans="1:8" ht="30.75" customHeight="1">
      <c r="A51" s="260"/>
      <c r="B51" s="261"/>
      <c r="C51" s="261"/>
      <c r="D51" s="261"/>
      <c r="E51" s="261"/>
      <c r="F51" s="261"/>
      <c r="G51" s="261"/>
      <c r="H51" s="261"/>
    </row>
    <row r="53" spans="1:8">
      <c r="A53" s="2"/>
    </row>
  </sheetData>
  <mergeCells count="22">
    <mergeCell ref="M3:U3"/>
    <mergeCell ref="A51:H51"/>
    <mergeCell ref="A27:E27"/>
    <mergeCell ref="A30:H30"/>
    <mergeCell ref="A34:E34"/>
    <mergeCell ref="A37:E37"/>
    <mergeCell ref="A46:E46"/>
    <mergeCell ref="A32:E33"/>
    <mergeCell ref="A42:E43"/>
    <mergeCell ref="A40:H40"/>
    <mergeCell ref="A49:H49"/>
    <mergeCell ref="A3:I3"/>
    <mergeCell ref="A11:E12"/>
    <mergeCell ref="A23:E24"/>
    <mergeCell ref="A21:H21"/>
    <mergeCell ref="A4:H4"/>
    <mergeCell ref="A6:H6"/>
    <mergeCell ref="A13:E13"/>
    <mergeCell ref="A19:E19"/>
    <mergeCell ref="A9:H9"/>
    <mergeCell ref="A8:H8"/>
    <mergeCell ref="A7:H7"/>
  </mergeCells>
  <pageMargins left="0.70866141732283472" right="0.70866141732283472" top="0.74803149606299213" bottom="0.74803149606299213" header="0.31496062992125984" footer="0.31496062992125984"/>
  <pageSetup paperSize="9" scale="3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4"/>
  <sheetViews>
    <sheetView topLeftCell="A6" workbookViewId="0">
      <selection sqref="A1:F33"/>
    </sheetView>
  </sheetViews>
  <sheetFormatPr defaultColWidth="9.140625" defaultRowHeight="15"/>
  <cols>
    <col min="1" max="1" width="7.5703125" style="184" customWidth="1"/>
    <col min="2" max="2" width="8.5703125" style="184" customWidth="1"/>
    <col min="3" max="3" width="46.7109375" style="184" customWidth="1"/>
    <col min="4" max="6" width="15.28515625" style="184" customWidth="1"/>
    <col min="7" max="7" width="11.7109375" style="184" bestFit="1" customWidth="1"/>
    <col min="8" max="8" width="12.7109375" style="184" bestFit="1" customWidth="1"/>
    <col min="9" max="9" width="14.7109375" style="184" bestFit="1" customWidth="1"/>
    <col min="10" max="10" width="20.140625" style="185" customWidth="1"/>
    <col min="11" max="11" width="14.28515625" style="184" bestFit="1" customWidth="1"/>
    <col min="12" max="12" width="17.42578125" style="185" customWidth="1"/>
    <col min="13" max="13" width="9.140625" style="184"/>
    <col min="14" max="14" width="12.140625" style="185" bestFit="1" customWidth="1"/>
    <col min="15" max="15" width="9.140625" style="184"/>
    <col min="16" max="16" width="13.28515625" style="186" bestFit="1" customWidth="1"/>
    <col min="17" max="16384" width="9.140625" style="184"/>
  </cols>
  <sheetData>
    <row r="1" spans="1:9">
      <c r="A1" s="279" t="s">
        <v>143</v>
      </c>
      <c r="B1" s="279"/>
    </row>
    <row r="2" spans="1:9">
      <c r="A2" s="280" t="s">
        <v>136</v>
      </c>
      <c r="B2" s="280"/>
      <c r="C2" s="280"/>
      <c r="D2" s="280"/>
      <c r="E2" s="280"/>
      <c r="F2" s="280"/>
    </row>
    <row r="3" spans="1:9" ht="36" customHeight="1">
      <c r="A3" s="281" t="s">
        <v>210</v>
      </c>
      <c r="B3" s="281"/>
      <c r="C3" s="281"/>
      <c r="D3" s="281"/>
      <c r="E3" s="281"/>
      <c r="F3" s="281"/>
    </row>
    <row r="4" spans="1:9" ht="18" customHeight="1">
      <c r="A4" s="277"/>
      <c r="B4" s="277"/>
      <c r="C4" s="277"/>
      <c r="D4" s="277"/>
      <c r="E4" s="277"/>
      <c r="F4" s="277"/>
    </row>
    <row r="5" spans="1:9" ht="18" customHeight="1">
      <c r="A5" s="277" t="s">
        <v>6</v>
      </c>
      <c r="B5" s="282"/>
      <c r="C5" s="282"/>
      <c r="D5" s="282"/>
      <c r="E5" s="282"/>
      <c r="F5" s="282"/>
    </row>
    <row r="6" spans="1:9" ht="18" customHeight="1">
      <c r="A6" s="187"/>
      <c r="B6" s="188"/>
      <c r="C6" s="188"/>
      <c r="D6" s="188"/>
      <c r="E6" s="188"/>
      <c r="F6" s="188"/>
    </row>
    <row r="7" spans="1:9" ht="15.75" customHeight="1">
      <c r="A7" s="277" t="s">
        <v>1</v>
      </c>
      <c r="B7" s="277"/>
      <c r="C7" s="277"/>
      <c r="D7" s="277"/>
      <c r="E7" s="277"/>
      <c r="F7" s="277"/>
    </row>
    <row r="8" spans="1:9" ht="18.75">
      <c r="A8" s="189"/>
      <c r="B8" s="189"/>
      <c r="C8" s="189"/>
      <c r="D8" s="189"/>
      <c r="E8" s="190"/>
      <c r="F8" s="191"/>
    </row>
    <row r="9" spans="1:9" ht="27" customHeight="1">
      <c r="A9" s="192" t="s">
        <v>7</v>
      </c>
      <c r="B9" s="193" t="s">
        <v>8</v>
      </c>
      <c r="C9" s="193" t="s">
        <v>5</v>
      </c>
      <c r="D9" s="194" t="s">
        <v>148</v>
      </c>
      <c r="E9" s="194" t="s">
        <v>133</v>
      </c>
      <c r="F9" s="194" t="s">
        <v>145</v>
      </c>
    </row>
    <row r="10" spans="1:9" ht="15.75" customHeight="1">
      <c r="A10" s="195"/>
      <c r="B10" s="196"/>
      <c r="C10" s="197" t="s">
        <v>0</v>
      </c>
      <c r="D10" s="198">
        <f>D11+D17</f>
        <v>3533302</v>
      </c>
      <c r="E10" s="198">
        <f>E11+E17</f>
        <v>-46000</v>
      </c>
      <c r="F10" s="198">
        <f>D10+E10</f>
        <v>3487302</v>
      </c>
    </row>
    <row r="11" spans="1:9">
      <c r="A11" s="105">
        <v>6</v>
      </c>
      <c r="B11" s="105"/>
      <c r="C11" s="105" t="s">
        <v>10</v>
      </c>
      <c r="D11" s="199">
        <f t="shared" ref="D11" si="0">SUM(D12:D16)</f>
        <v>3533302</v>
      </c>
      <c r="E11" s="199">
        <f t="shared" ref="E11" si="1">SUM(E12:E16)</f>
        <v>-46000</v>
      </c>
      <c r="F11" s="199">
        <f>SUM(F12:F16)</f>
        <v>3487302</v>
      </c>
      <c r="H11" s="200"/>
    </row>
    <row r="12" spans="1:9" ht="25.5">
      <c r="A12" s="105"/>
      <c r="B12" s="105">
        <v>63</v>
      </c>
      <c r="C12" s="106" t="s">
        <v>30</v>
      </c>
      <c r="D12" s="201">
        <v>32800</v>
      </c>
      <c r="E12" s="201">
        <v>0</v>
      </c>
      <c r="F12" s="201">
        <f>D12+E12</f>
        <v>32800</v>
      </c>
    </row>
    <row r="13" spans="1:9">
      <c r="A13" s="105"/>
      <c r="B13" s="105">
        <v>64</v>
      </c>
      <c r="C13" s="106" t="s">
        <v>41</v>
      </c>
      <c r="D13" s="201">
        <v>1</v>
      </c>
      <c r="E13" s="201">
        <v>0</v>
      </c>
      <c r="F13" s="201">
        <f t="shared" ref="F13:F16" si="2">D13+E13</f>
        <v>1</v>
      </c>
      <c r="H13" s="202"/>
      <c r="I13" s="186"/>
    </row>
    <row r="14" spans="1:9" ht="25.5">
      <c r="A14" s="105"/>
      <c r="B14" s="105">
        <v>65</v>
      </c>
      <c r="C14" s="106" t="s">
        <v>43</v>
      </c>
      <c r="D14" s="201">
        <v>482027</v>
      </c>
      <c r="E14" s="201">
        <v>0</v>
      </c>
      <c r="F14" s="201">
        <f t="shared" si="2"/>
        <v>482027</v>
      </c>
      <c r="I14" s="186"/>
    </row>
    <row r="15" spans="1:9" ht="38.25">
      <c r="A15" s="105"/>
      <c r="B15" s="105">
        <v>66</v>
      </c>
      <c r="C15" s="106" t="s">
        <v>46</v>
      </c>
      <c r="D15" s="201">
        <v>14561</v>
      </c>
      <c r="E15" s="201">
        <v>0</v>
      </c>
      <c r="F15" s="201">
        <f t="shared" si="2"/>
        <v>14561</v>
      </c>
      <c r="I15" s="186"/>
    </row>
    <row r="16" spans="1:9" ht="25.5">
      <c r="A16" s="105"/>
      <c r="B16" s="105">
        <v>67</v>
      </c>
      <c r="C16" s="106" t="s">
        <v>31</v>
      </c>
      <c r="D16" s="201">
        <v>3003913</v>
      </c>
      <c r="E16" s="201">
        <v>-46000</v>
      </c>
      <c r="F16" s="201">
        <f t="shared" si="2"/>
        <v>2957913</v>
      </c>
      <c r="H16" s="96"/>
      <c r="I16" s="200"/>
    </row>
    <row r="17" spans="1:11">
      <c r="A17" s="107">
        <v>7</v>
      </c>
      <c r="B17" s="107"/>
      <c r="C17" s="203" t="s">
        <v>11</v>
      </c>
      <c r="D17" s="199">
        <f t="shared" ref="D17" si="3">+D18</f>
        <v>0</v>
      </c>
      <c r="E17" s="199">
        <v>0</v>
      </c>
      <c r="F17" s="199">
        <f t="shared" ref="F17" si="4">+F18</f>
        <v>0</v>
      </c>
      <c r="H17" s="96"/>
      <c r="I17" s="200"/>
      <c r="K17" s="204"/>
    </row>
    <row r="18" spans="1:11">
      <c r="A18" s="105"/>
      <c r="B18" s="105">
        <v>72</v>
      </c>
      <c r="C18" s="205" t="s">
        <v>29</v>
      </c>
      <c r="D18" s="201">
        <v>0</v>
      </c>
      <c r="E18" s="201">
        <v>0</v>
      </c>
      <c r="F18" s="201">
        <v>0</v>
      </c>
      <c r="H18" s="96"/>
      <c r="I18" s="200"/>
      <c r="K18" s="204"/>
    </row>
    <row r="19" spans="1:11">
      <c r="A19" s="206"/>
      <c r="B19" s="206"/>
      <c r="C19" s="96"/>
      <c r="D19" s="207"/>
      <c r="E19" s="207"/>
      <c r="F19" s="207"/>
    </row>
    <row r="20" spans="1:11" ht="18" customHeight="1">
      <c r="A20" s="206"/>
      <c r="B20" s="206"/>
      <c r="C20" s="96"/>
      <c r="D20" s="208"/>
      <c r="E20" s="208"/>
      <c r="F20" s="208"/>
    </row>
    <row r="21" spans="1:11">
      <c r="A21" s="278" t="s">
        <v>12</v>
      </c>
      <c r="B21" s="278"/>
      <c r="C21" s="278"/>
      <c r="D21" s="278"/>
      <c r="E21" s="278"/>
      <c r="F21" s="278"/>
      <c r="H21" s="200"/>
    </row>
    <row r="22" spans="1:11">
      <c r="A22" s="209"/>
      <c r="B22" s="209"/>
      <c r="C22" s="209"/>
      <c r="D22" s="209"/>
      <c r="E22" s="210"/>
    </row>
    <row r="23" spans="1:11" ht="30">
      <c r="A23" s="192" t="s">
        <v>7</v>
      </c>
      <c r="B23" s="193" t="s">
        <v>8</v>
      </c>
      <c r="C23" s="193" t="s">
        <v>13</v>
      </c>
      <c r="D23" s="194" t="s">
        <v>148</v>
      </c>
      <c r="E23" s="194" t="s">
        <v>133</v>
      </c>
      <c r="F23" s="194" t="s">
        <v>145</v>
      </c>
      <c r="H23" s="200"/>
    </row>
    <row r="24" spans="1:11">
      <c r="A24" s="195"/>
      <c r="B24" s="196"/>
      <c r="C24" s="197" t="s">
        <v>2</v>
      </c>
      <c r="D24" s="198">
        <f>D25+D29</f>
        <v>3544369</v>
      </c>
      <c r="E24" s="198">
        <f>E25+E29</f>
        <v>-46000</v>
      </c>
      <c r="F24" s="198">
        <f>F25+F29</f>
        <v>3498369</v>
      </c>
      <c r="H24" s="200"/>
    </row>
    <row r="25" spans="1:11">
      <c r="A25" s="105">
        <v>3</v>
      </c>
      <c r="B25" s="105"/>
      <c r="C25" s="105" t="s">
        <v>14</v>
      </c>
      <c r="D25" s="199">
        <f>D26+D27+D28</f>
        <v>3485535</v>
      </c>
      <c r="E25" s="199">
        <f>E26+E27+E28</f>
        <v>-46000</v>
      </c>
      <c r="F25" s="199">
        <f>SUM(F26:F28)</f>
        <v>3439535</v>
      </c>
      <c r="G25" s="200"/>
      <c r="H25" s="200"/>
    </row>
    <row r="26" spans="1:11">
      <c r="A26" s="105"/>
      <c r="B26" s="106">
        <v>31</v>
      </c>
      <c r="C26" s="106" t="s">
        <v>15</v>
      </c>
      <c r="D26" s="201">
        <v>2765250</v>
      </c>
      <c r="E26" s="201">
        <v>-83000</v>
      </c>
      <c r="F26" s="201">
        <f>D26+E26</f>
        <v>2682250</v>
      </c>
      <c r="H26" s="200"/>
    </row>
    <row r="27" spans="1:11">
      <c r="A27" s="211"/>
      <c r="B27" s="212">
        <v>32</v>
      </c>
      <c r="C27" s="212" t="s">
        <v>26</v>
      </c>
      <c r="D27" s="201">
        <v>718135</v>
      </c>
      <c r="E27" s="201">
        <v>37000</v>
      </c>
      <c r="F27" s="201">
        <f>D27+E27</f>
        <v>755135</v>
      </c>
      <c r="H27" s="200"/>
    </row>
    <row r="28" spans="1:11">
      <c r="A28" s="211"/>
      <c r="B28" s="212">
        <v>34</v>
      </c>
      <c r="C28" s="182" t="s">
        <v>49</v>
      </c>
      <c r="D28" s="201">
        <v>2150</v>
      </c>
      <c r="E28" s="201">
        <v>0</v>
      </c>
      <c r="F28" s="201">
        <f t="shared" ref="F28" si="5">D28+E28</f>
        <v>2150</v>
      </c>
      <c r="H28" s="200"/>
    </row>
    <row r="29" spans="1:11">
      <c r="A29" s="107">
        <v>4</v>
      </c>
      <c r="B29" s="107"/>
      <c r="C29" s="203" t="s">
        <v>16</v>
      </c>
      <c r="D29" s="199">
        <f t="shared" ref="D29" si="6">D30+D31</f>
        <v>58834</v>
      </c>
      <c r="E29" s="199">
        <f t="shared" ref="E29:F29" si="7">E30+E31</f>
        <v>0</v>
      </c>
      <c r="F29" s="199">
        <f t="shared" si="7"/>
        <v>58834</v>
      </c>
      <c r="H29" s="200"/>
    </row>
    <row r="30" spans="1:11">
      <c r="A30" s="105"/>
      <c r="B30" s="106">
        <v>41</v>
      </c>
      <c r="C30" s="182" t="s">
        <v>17</v>
      </c>
      <c r="D30" s="201">
        <v>0</v>
      </c>
      <c r="E30" s="201">
        <v>0</v>
      </c>
      <c r="F30" s="201">
        <v>0</v>
      </c>
      <c r="H30" s="96"/>
      <c r="I30" s="200"/>
    </row>
    <row r="31" spans="1:11">
      <c r="A31" s="105"/>
      <c r="B31" s="106">
        <v>42</v>
      </c>
      <c r="C31" s="182" t="s">
        <v>32</v>
      </c>
      <c r="D31" s="201">
        <v>58834</v>
      </c>
      <c r="E31" s="201">
        <v>0</v>
      </c>
      <c r="F31" s="201">
        <f>D31+E31</f>
        <v>58834</v>
      </c>
      <c r="H31" s="96"/>
      <c r="I31" s="200"/>
    </row>
    <row r="34" spans="11:16">
      <c r="K34" s="185"/>
      <c r="M34" s="185"/>
      <c r="O34" s="185"/>
      <c r="P34" s="185"/>
    </row>
  </sheetData>
  <mergeCells count="7">
    <mergeCell ref="A7:F7"/>
    <mergeCell ref="A21:F21"/>
    <mergeCell ref="A1:B1"/>
    <mergeCell ref="A2:F2"/>
    <mergeCell ref="A3:F3"/>
    <mergeCell ref="A4:F4"/>
    <mergeCell ref="A5:F5"/>
  </mergeCells>
  <pageMargins left="0.70866141732283472" right="0.70866141732283472" top="0.74803149606299213" bottom="0.74803149606299213" header="0.31496062992125984" footer="0.31496062992125984"/>
  <pageSetup paperSize="9" scale="6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5C446-95AD-4F2B-949E-1ED78CFB56D8}">
  <sheetPr>
    <pageSetUpPr fitToPage="1"/>
  </sheetPr>
  <dimension ref="A1:H41"/>
  <sheetViews>
    <sheetView topLeftCell="A14" workbookViewId="0">
      <selection sqref="A1:E42"/>
    </sheetView>
  </sheetViews>
  <sheetFormatPr defaultColWidth="9.140625" defaultRowHeight="15"/>
  <cols>
    <col min="1" max="1" width="5.5703125" style="184" customWidth="1"/>
    <col min="2" max="2" width="43.85546875" style="184" customWidth="1"/>
    <col min="3" max="5" width="18.140625" style="184" customWidth="1"/>
    <col min="6" max="7" width="9.140625" style="184"/>
    <col min="8" max="8" width="15.85546875" style="184" bestFit="1" customWidth="1"/>
    <col min="9" max="16384" width="9.140625" style="184"/>
  </cols>
  <sheetData>
    <row r="1" spans="1:6">
      <c r="A1" s="213" t="s">
        <v>23</v>
      </c>
      <c r="B1" s="214"/>
      <c r="C1" s="214"/>
      <c r="D1" s="214"/>
      <c r="E1" s="214"/>
    </row>
    <row r="2" spans="1:6">
      <c r="A2" s="283" t="s">
        <v>83</v>
      </c>
      <c r="B2" s="283"/>
      <c r="C2" s="283"/>
      <c r="D2" s="283"/>
      <c r="E2" s="283"/>
    </row>
    <row r="3" spans="1:6" ht="31.5" customHeight="1">
      <c r="A3" s="281" t="s">
        <v>211</v>
      </c>
      <c r="B3" s="281"/>
      <c r="C3" s="281"/>
      <c r="D3" s="281"/>
      <c r="E3" s="281"/>
      <c r="F3" s="215"/>
    </row>
    <row r="4" spans="1:6">
      <c r="A4" s="216"/>
      <c r="B4" s="216"/>
      <c r="C4" s="216"/>
      <c r="D4" s="216"/>
      <c r="E4" s="216"/>
    </row>
    <row r="5" spans="1:6">
      <c r="A5" s="284" t="s">
        <v>6</v>
      </c>
      <c r="B5" s="284"/>
      <c r="C5" s="284"/>
      <c r="D5" s="284"/>
      <c r="E5" s="284"/>
    </row>
    <row r="6" spans="1:6">
      <c r="A6" s="217"/>
      <c r="B6" s="217"/>
      <c r="C6" s="217"/>
      <c r="D6" s="217"/>
      <c r="E6" s="217"/>
    </row>
    <row r="7" spans="1:6">
      <c r="A7" s="284" t="s">
        <v>1</v>
      </c>
      <c r="B7" s="284"/>
      <c r="C7" s="284"/>
      <c r="D7" s="284"/>
      <c r="E7" s="284"/>
    </row>
    <row r="8" spans="1:6" ht="18">
      <c r="A8" s="218"/>
      <c r="B8" s="218"/>
      <c r="C8" s="218"/>
      <c r="D8" s="218"/>
      <c r="E8" s="218"/>
    </row>
    <row r="9" spans="1:6" ht="30">
      <c r="A9" s="193" t="s">
        <v>9</v>
      </c>
      <c r="B9" s="193" t="s">
        <v>5</v>
      </c>
      <c r="C9" s="194" t="s">
        <v>148</v>
      </c>
      <c r="D9" s="194" t="s">
        <v>133</v>
      </c>
      <c r="E9" s="194" t="s">
        <v>145</v>
      </c>
    </row>
    <row r="10" spans="1:6">
      <c r="A10" s="105"/>
      <c r="B10" s="105" t="s">
        <v>0</v>
      </c>
      <c r="C10" s="199">
        <f t="shared" ref="C10" si="0">C11+C13+C15+C17+C20+C22</f>
        <v>3533302</v>
      </c>
      <c r="D10" s="199">
        <f>D11+D13+D15+D17+D20+D22</f>
        <v>-46000</v>
      </c>
      <c r="E10" s="199">
        <f>E11+E13+E15+E17+E20+E22</f>
        <v>3487302</v>
      </c>
    </row>
    <row r="11" spans="1:6">
      <c r="A11" s="110">
        <v>1</v>
      </c>
      <c r="B11" s="219" t="s">
        <v>149</v>
      </c>
      <c r="C11" s="199">
        <f t="shared" ref="C11" si="1">C12</f>
        <v>2844000</v>
      </c>
      <c r="D11" s="199">
        <f t="shared" ref="D11:E11" si="2">D12</f>
        <v>-46000</v>
      </c>
      <c r="E11" s="199">
        <f t="shared" si="2"/>
        <v>2798000</v>
      </c>
    </row>
    <row r="12" spans="1:6">
      <c r="A12" s="111" t="s">
        <v>48</v>
      </c>
      <c r="B12" s="112" t="s">
        <v>95</v>
      </c>
      <c r="C12" s="201">
        <v>2844000</v>
      </c>
      <c r="D12" s="201">
        <v>-46000</v>
      </c>
      <c r="E12" s="201">
        <f>D12+C12</f>
        <v>2798000</v>
      </c>
    </row>
    <row r="13" spans="1:6">
      <c r="A13" s="110">
        <v>2</v>
      </c>
      <c r="B13" s="220" t="s">
        <v>150</v>
      </c>
      <c r="C13" s="199">
        <f t="shared" ref="C13" si="3">C14</f>
        <v>11301</v>
      </c>
      <c r="D13" s="199">
        <f t="shared" ref="D13:E13" si="4">D14</f>
        <v>0</v>
      </c>
      <c r="E13" s="199">
        <f t="shared" si="4"/>
        <v>11301</v>
      </c>
    </row>
    <row r="14" spans="1:6">
      <c r="A14" s="111" t="s">
        <v>42</v>
      </c>
      <c r="B14" s="112" t="s">
        <v>90</v>
      </c>
      <c r="C14" s="201">
        <v>11301</v>
      </c>
      <c r="D14" s="201">
        <v>0</v>
      </c>
      <c r="E14" s="201">
        <f>D14+C14</f>
        <v>11301</v>
      </c>
    </row>
    <row r="15" spans="1:6">
      <c r="A15" s="110">
        <v>3</v>
      </c>
      <c r="B15" s="220" t="s">
        <v>151</v>
      </c>
      <c r="C15" s="199">
        <f t="shared" ref="C15" si="5">C16</f>
        <v>476000</v>
      </c>
      <c r="D15" s="199">
        <f t="shared" ref="D15:E15" si="6">D16</f>
        <v>0</v>
      </c>
      <c r="E15" s="199">
        <f t="shared" si="6"/>
        <v>476000</v>
      </c>
    </row>
    <row r="16" spans="1:6">
      <c r="A16" s="111" t="s">
        <v>44</v>
      </c>
      <c r="B16" s="112" t="s">
        <v>91</v>
      </c>
      <c r="C16" s="201">
        <v>476000</v>
      </c>
      <c r="D16" s="201">
        <v>0</v>
      </c>
      <c r="E16" s="201">
        <f>D16+C16</f>
        <v>476000</v>
      </c>
    </row>
    <row r="17" spans="1:8">
      <c r="A17" s="110">
        <v>4</v>
      </c>
      <c r="B17" s="220" t="s">
        <v>152</v>
      </c>
      <c r="C17" s="199">
        <f t="shared" ref="C17" si="7">C18+C19</f>
        <v>192713</v>
      </c>
      <c r="D17" s="199">
        <f>D18+D19</f>
        <v>0</v>
      </c>
      <c r="E17" s="199">
        <f t="shared" ref="E17" si="8">E18+E19</f>
        <v>192713</v>
      </c>
    </row>
    <row r="18" spans="1:8">
      <c r="A18" s="114" t="s">
        <v>140</v>
      </c>
      <c r="B18" s="112" t="s">
        <v>141</v>
      </c>
      <c r="C18" s="201">
        <v>159913</v>
      </c>
      <c r="D18" s="201">
        <v>0</v>
      </c>
      <c r="E18" s="201">
        <f>D18+C18</f>
        <v>159913</v>
      </c>
    </row>
    <row r="19" spans="1:8">
      <c r="A19" s="111" t="s">
        <v>40</v>
      </c>
      <c r="B19" s="112" t="s">
        <v>92</v>
      </c>
      <c r="C19" s="201">
        <v>32800</v>
      </c>
      <c r="D19" s="201">
        <v>0</v>
      </c>
      <c r="E19" s="201">
        <f>D19+C19</f>
        <v>32800</v>
      </c>
      <c r="H19" s="221"/>
    </row>
    <row r="20" spans="1:8">
      <c r="A20" s="110">
        <v>5</v>
      </c>
      <c r="B20" s="220" t="s">
        <v>153</v>
      </c>
      <c r="C20" s="199">
        <f t="shared" ref="C20" si="9">C21</f>
        <v>3261</v>
      </c>
      <c r="D20" s="199">
        <f t="shared" ref="D20:E20" si="10">D21</f>
        <v>0</v>
      </c>
      <c r="E20" s="199">
        <f t="shared" si="10"/>
        <v>3261</v>
      </c>
      <c r="H20" s="221"/>
    </row>
    <row r="21" spans="1:8">
      <c r="A21" s="111" t="s">
        <v>47</v>
      </c>
      <c r="B21" s="112" t="s">
        <v>93</v>
      </c>
      <c r="C21" s="201">
        <v>3261</v>
      </c>
      <c r="D21" s="201">
        <v>0</v>
      </c>
      <c r="E21" s="201">
        <f>D21+C21</f>
        <v>3261</v>
      </c>
      <c r="H21" s="221"/>
    </row>
    <row r="22" spans="1:8" ht="42" customHeight="1">
      <c r="A22" s="110">
        <v>6</v>
      </c>
      <c r="B22" s="222" t="s">
        <v>154</v>
      </c>
      <c r="C22" s="199">
        <f t="shared" ref="C22" si="11">C23</f>
        <v>6027</v>
      </c>
      <c r="D22" s="199">
        <f t="shared" ref="D22:E22" si="12">D23</f>
        <v>0</v>
      </c>
      <c r="E22" s="199">
        <f t="shared" si="12"/>
        <v>6027</v>
      </c>
      <c r="H22" s="221"/>
    </row>
    <row r="23" spans="1:8" ht="26.25">
      <c r="A23" s="115" t="s">
        <v>45</v>
      </c>
      <c r="B23" s="116" t="s">
        <v>94</v>
      </c>
      <c r="C23" s="201">
        <v>6027</v>
      </c>
      <c r="D23" s="201">
        <v>0</v>
      </c>
      <c r="E23" s="201">
        <f>D23+C23</f>
        <v>6027</v>
      </c>
      <c r="H23" s="221"/>
    </row>
    <row r="24" spans="1:8">
      <c r="A24" s="214"/>
      <c r="B24" s="214"/>
      <c r="C24" s="214"/>
      <c r="D24" s="214"/>
      <c r="E24" s="214"/>
      <c r="H24" s="221"/>
    </row>
    <row r="25" spans="1:8">
      <c r="A25" s="285" t="s">
        <v>12</v>
      </c>
      <c r="B25" s="285"/>
      <c r="C25" s="285"/>
      <c r="D25" s="285"/>
      <c r="E25" s="285"/>
      <c r="H25" s="221"/>
    </row>
    <row r="26" spans="1:8" ht="18">
      <c r="A26" s="218"/>
      <c r="B26" s="218"/>
      <c r="C26" s="218"/>
      <c r="D26" s="218"/>
      <c r="E26" s="218"/>
      <c r="H26" s="221"/>
    </row>
    <row r="27" spans="1:8" ht="30">
      <c r="A27" s="193" t="s">
        <v>9</v>
      </c>
      <c r="B27" s="193" t="s">
        <v>13</v>
      </c>
      <c r="C27" s="194" t="s">
        <v>148</v>
      </c>
      <c r="D27" s="194" t="s">
        <v>133</v>
      </c>
      <c r="E27" s="194" t="s">
        <v>145</v>
      </c>
      <c r="H27" s="221"/>
    </row>
    <row r="28" spans="1:8">
      <c r="A28" s="105"/>
      <c r="B28" s="105" t="s">
        <v>2</v>
      </c>
      <c r="C28" s="199">
        <f t="shared" ref="C28" si="13">C29+C31+C33+C35+C38+C40</f>
        <v>3544369</v>
      </c>
      <c r="D28" s="199">
        <f>D29+D31+D33+D35+D38+D40</f>
        <v>-46000</v>
      </c>
      <c r="E28" s="199">
        <f>E29+E31+E33+E35+E38+E40</f>
        <v>3498369</v>
      </c>
      <c r="H28" s="221"/>
    </row>
    <row r="29" spans="1:8">
      <c r="A29" s="110">
        <v>1</v>
      </c>
      <c r="B29" s="219" t="s">
        <v>149</v>
      </c>
      <c r="C29" s="199">
        <f t="shared" ref="C29" si="14">C30</f>
        <v>2844000</v>
      </c>
      <c r="D29" s="199">
        <f t="shared" ref="D29:E29" si="15">D30</f>
        <v>-46000</v>
      </c>
      <c r="E29" s="199">
        <f t="shared" si="15"/>
        <v>2798000</v>
      </c>
      <c r="H29" s="221"/>
    </row>
    <row r="30" spans="1:8">
      <c r="A30" s="111" t="s">
        <v>48</v>
      </c>
      <c r="B30" s="112" t="s">
        <v>95</v>
      </c>
      <c r="C30" s="201">
        <v>2844000</v>
      </c>
      <c r="D30" s="201">
        <v>-46000</v>
      </c>
      <c r="E30" s="201">
        <f>C30+D30</f>
        <v>2798000</v>
      </c>
      <c r="H30" s="221"/>
    </row>
    <row r="31" spans="1:8">
      <c r="A31" s="110">
        <v>2</v>
      </c>
      <c r="B31" s="220" t="s">
        <v>150</v>
      </c>
      <c r="C31" s="199">
        <f t="shared" ref="C31" si="16">C32</f>
        <v>11301</v>
      </c>
      <c r="D31" s="199">
        <f t="shared" ref="D31:E31" si="17">D32</f>
        <v>0</v>
      </c>
      <c r="E31" s="199">
        <f t="shared" si="17"/>
        <v>11301</v>
      </c>
      <c r="H31" s="221"/>
    </row>
    <row r="32" spans="1:8">
      <c r="A32" s="111" t="s">
        <v>42</v>
      </c>
      <c r="B32" s="112" t="s">
        <v>90</v>
      </c>
      <c r="C32" s="201">
        <v>11301</v>
      </c>
      <c r="D32" s="201">
        <v>0</v>
      </c>
      <c r="E32" s="201">
        <f>C32+D32</f>
        <v>11301</v>
      </c>
      <c r="H32" s="221"/>
    </row>
    <row r="33" spans="1:8">
      <c r="A33" s="110">
        <v>3</v>
      </c>
      <c r="B33" s="220" t="s">
        <v>151</v>
      </c>
      <c r="C33" s="199">
        <f t="shared" ref="C33" si="18">C34</f>
        <v>493925</v>
      </c>
      <c r="D33" s="199">
        <f t="shared" ref="D33" si="19">D34</f>
        <v>0</v>
      </c>
      <c r="E33" s="199">
        <f>E34</f>
        <v>493925</v>
      </c>
      <c r="H33" s="221"/>
    </row>
    <row r="34" spans="1:8">
      <c r="A34" s="111" t="s">
        <v>44</v>
      </c>
      <c r="B34" s="112" t="s">
        <v>91</v>
      </c>
      <c r="C34" s="201">
        <v>493925</v>
      </c>
      <c r="D34" s="201">
        <f>2100+400-2500</f>
        <v>0</v>
      </c>
      <c r="E34" s="201">
        <f>C34+D34</f>
        <v>493925</v>
      </c>
    </row>
    <row r="35" spans="1:8">
      <c r="A35" s="110">
        <v>4</v>
      </c>
      <c r="B35" s="220" t="s">
        <v>152</v>
      </c>
      <c r="C35" s="199">
        <f t="shared" ref="C35" si="20">C36+C37</f>
        <v>185855</v>
      </c>
      <c r="D35" s="199">
        <f t="shared" ref="D35:E35" si="21">D36+D37</f>
        <v>0</v>
      </c>
      <c r="E35" s="199">
        <f t="shared" si="21"/>
        <v>185855</v>
      </c>
    </row>
    <row r="36" spans="1:8">
      <c r="A36" s="114" t="s">
        <v>140</v>
      </c>
      <c r="B36" s="112" t="s">
        <v>141</v>
      </c>
      <c r="C36" s="201">
        <v>149800</v>
      </c>
      <c r="D36" s="201">
        <v>0</v>
      </c>
      <c r="E36" s="201">
        <f>C36+D36</f>
        <v>149800</v>
      </c>
    </row>
    <row r="37" spans="1:8">
      <c r="A37" s="111" t="s">
        <v>40</v>
      </c>
      <c r="B37" s="112" t="s">
        <v>92</v>
      </c>
      <c r="C37" s="201">
        <v>36055</v>
      </c>
      <c r="D37" s="201">
        <v>0</v>
      </c>
      <c r="E37" s="201">
        <f>C37+D37</f>
        <v>36055</v>
      </c>
    </row>
    <row r="38" spans="1:8">
      <c r="A38" s="110">
        <v>5</v>
      </c>
      <c r="B38" s="220" t="s">
        <v>153</v>
      </c>
      <c r="C38" s="199">
        <f t="shared" ref="C38" si="22">C39</f>
        <v>3261</v>
      </c>
      <c r="D38" s="199">
        <f t="shared" ref="D38:E38" si="23">D39</f>
        <v>0</v>
      </c>
      <c r="E38" s="199">
        <f t="shared" si="23"/>
        <v>3261</v>
      </c>
    </row>
    <row r="39" spans="1:8">
      <c r="A39" s="111" t="s">
        <v>47</v>
      </c>
      <c r="B39" s="112" t="s">
        <v>93</v>
      </c>
      <c r="C39" s="201">
        <v>3261</v>
      </c>
      <c r="D39" s="201">
        <v>0</v>
      </c>
      <c r="E39" s="201">
        <f>C39+D39</f>
        <v>3261</v>
      </c>
    </row>
    <row r="40" spans="1:8" ht="40.5" customHeight="1">
      <c r="A40" s="110">
        <v>6</v>
      </c>
      <c r="B40" s="222" t="s">
        <v>154</v>
      </c>
      <c r="C40" s="199">
        <f t="shared" ref="C40" si="24">C41</f>
        <v>6027</v>
      </c>
      <c r="D40" s="199">
        <f t="shared" ref="D40:E40" si="25">D41</f>
        <v>0</v>
      </c>
      <c r="E40" s="199">
        <f t="shared" si="25"/>
        <v>6027</v>
      </c>
    </row>
    <row r="41" spans="1:8" ht="26.25">
      <c r="A41" s="115" t="s">
        <v>45</v>
      </c>
      <c r="B41" s="116" t="s">
        <v>94</v>
      </c>
      <c r="C41" s="201">
        <v>6027</v>
      </c>
      <c r="D41" s="201">
        <v>0</v>
      </c>
      <c r="E41" s="201">
        <f>C41+D41</f>
        <v>6027</v>
      </c>
    </row>
  </sheetData>
  <mergeCells count="5">
    <mergeCell ref="A2:E2"/>
    <mergeCell ref="A5:E5"/>
    <mergeCell ref="A7:E7"/>
    <mergeCell ref="A25:E25"/>
    <mergeCell ref="A3:E3"/>
  </mergeCells>
  <pageMargins left="0.7" right="0.7" top="0.75" bottom="0.75" header="0.3" footer="0.3"/>
  <pageSetup paperSize="9" scale="8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2"/>
  <sheetViews>
    <sheetView zoomScaleNormal="100" workbookViewId="0">
      <selection sqref="A1:D15"/>
    </sheetView>
  </sheetViews>
  <sheetFormatPr defaultColWidth="9.140625" defaultRowHeight="15"/>
  <cols>
    <col min="1" max="1" width="39.140625" style="184" customWidth="1"/>
    <col min="2" max="4" width="14" style="184" customWidth="1"/>
    <col min="5" max="16384" width="9.140625" style="184"/>
  </cols>
  <sheetData>
    <row r="1" spans="1:4">
      <c r="A1" s="223" t="s">
        <v>23</v>
      </c>
    </row>
    <row r="2" spans="1:4" ht="25.5" customHeight="1">
      <c r="A2" s="286" t="s">
        <v>84</v>
      </c>
      <c r="B2" s="286"/>
      <c r="C2" s="286"/>
      <c r="D2" s="286"/>
    </row>
    <row r="3" spans="1:4" ht="15" customHeight="1">
      <c r="A3" s="281" t="s">
        <v>212</v>
      </c>
      <c r="B3" s="281"/>
      <c r="C3" s="281"/>
      <c r="D3" s="281"/>
    </row>
    <row r="4" spans="1:4" ht="18.75" customHeight="1">
      <c r="A4" s="281"/>
      <c r="B4" s="281"/>
      <c r="C4" s="281"/>
      <c r="D4" s="281"/>
    </row>
    <row r="5" spans="1:4" ht="18.75">
      <c r="A5" s="189"/>
      <c r="B5" s="189"/>
      <c r="C5" s="190"/>
      <c r="D5" s="190"/>
    </row>
    <row r="6" spans="1:4" ht="15.75">
      <c r="A6" s="277" t="s">
        <v>18</v>
      </c>
      <c r="B6" s="287"/>
      <c r="C6" s="287"/>
      <c r="D6" s="287"/>
    </row>
    <row r="7" spans="1:4">
      <c r="A7" s="209"/>
      <c r="B7" s="209"/>
      <c r="C7" s="210"/>
      <c r="D7" s="210"/>
    </row>
    <row r="8" spans="1:4" ht="30">
      <c r="A8" s="224" t="s">
        <v>96</v>
      </c>
      <c r="B8" s="194" t="s">
        <v>155</v>
      </c>
      <c r="C8" s="194" t="s">
        <v>133</v>
      </c>
      <c r="D8" s="194" t="s">
        <v>145</v>
      </c>
    </row>
    <row r="9" spans="1:4" ht="15.75" customHeight="1">
      <c r="A9" s="55" t="s">
        <v>19</v>
      </c>
      <c r="B9" s="201">
        <f t="shared" ref="B9:B11" si="0">B10</f>
        <v>3544369</v>
      </c>
      <c r="C9" s="225">
        <f t="shared" ref="C9:D9" si="1">C10</f>
        <v>-46000</v>
      </c>
      <c r="D9" s="226">
        <f t="shared" si="1"/>
        <v>3498369</v>
      </c>
    </row>
    <row r="10" spans="1:4" ht="15.75" customHeight="1">
      <c r="A10" s="227" t="s">
        <v>80</v>
      </c>
      <c r="B10" s="201">
        <f t="shared" si="0"/>
        <v>3544369</v>
      </c>
      <c r="C10" s="225">
        <f t="shared" ref="C10:D10" si="2">C11</f>
        <v>-46000</v>
      </c>
      <c r="D10" s="226">
        <f t="shared" si="2"/>
        <v>3498369</v>
      </c>
    </row>
    <row r="11" spans="1:4">
      <c r="A11" s="228" t="s">
        <v>81</v>
      </c>
      <c r="B11" s="201">
        <f t="shared" si="0"/>
        <v>3544369</v>
      </c>
      <c r="C11" s="226">
        <f>C12</f>
        <v>-46000</v>
      </c>
      <c r="D11" s="226">
        <f>D12</f>
        <v>3498369</v>
      </c>
    </row>
    <row r="12" spans="1:4">
      <c r="A12" s="228" t="s">
        <v>82</v>
      </c>
      <c r="B12" s="229">
        <v>3544369</v>
      </c>
      <c r="C12" s="226">
        <f>' Račun prihoda i rashoda'!E24</f>
        <v>-46000</v>
      </c>
      <c r="D12" s="226">
        <f>B12+C12</f>
        <v>3498369</v>
      </c>
    </row>
  </sheetData>
  <mergeCells count="3">
    <mergeCell ref="A2:D2"/>
    <mergeCell ref="A6:D6"/>
    <mergeCell ref="A3:D4"/>
  </mergeCells>
  <pageMargins left="0.70866141732283472" right="0.70866141732283472" top="0.74803149606299213" bottom="0.74803149606299213" header="0.31496062992125984" footer="0.31496062992125984"/>
  <pageSetup paperSize="9"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47"/>
  <sheetViews>
    <sheetView topLeftCell="A20" workbookViewId="0">
      <selection sqref="A1:H47"/>
    </sheetView>
  </sheetViews>
  <sheetFormatPr defaultRowHeight="15"/>
  <cols>
    <col min="1" max="1" width="7.140625" customWidth="1"/>
    <col min="2" max="2" width="8.42578125" bestFit="1" customWidth="1"/>
    <col min="3" max="3" width="5.42578125" customWidth="1"/>
    <col min="4" max="4" width="25.28515625" customWidth="1"/>
    <col min="5" max="5" width="15.85546875" customWidth="1"/>
    <col min="6" max="6" width="15.7109375" customWidth="1"/>
    <col min="7" max="7" width="14.7109375" customWidth="1"/>
    <col min="8" max="8" width="11.42578125" customWidth="1"/>
  </cols>
  <sheetData>
    <row r="1" spans="1:10">
      <c r="A1" s="13" t="s">
        <v>23</v>
      </c>
    </row>
    <row r="2" spans="1:10">
      <c r="A2" s="294" t="s">
        <v>85</v>
      </c>
      <c r="B2" s="294"/>
      <c r="C2" s="294"/>
      <c r="D2" s="294"/>
      <c r="E2" s="294"/>
      <c r="F2" s="294"/>
      <c r="G2" s="294"/>
      <c r="H2" s="294"/>
    </row>
    <row r="3" spans="1:10" ht="14.25" customHeight="1">
      <c r="A3" s="295" t="s">
        <v>213</v>
      </c>
      <c r="B3" s="295"/>
      <c r="C3" s="295"/>
      <c r="D3" s="295"/>
      <c r="E3" s="295"/>
      <c r="F3" s="295"/>
      <c r="G3" s="295"/>
      <c r="H3" s="295"/>
    </row>
    <row r="4" spans="1:10" ht="32.25" customHeight="1">
      <c r="A4" s="295"/>
      <c r="B4" s="295"/>
      <c r="C4" s="295"/>
      <c r="D4" s="295"/>
      <c r="E4" s="295"/>
      <c r="F4" s="295"/>
      <c r="G4" s="295"/>
      <c r="H4" s="295"/>
    </row>
    <row r="5" spans="1:10">
      <c r="A5" s="6"/>
      <c r="B5" s="6"/>
      <c r="C5" s="6"/>
      <c r="D5" s="6"/>
      <c r="E5" s="6"/>
      <c r="F5" s="6"/>
      <c r="G5" s="6"/>
    </row>
    <row r="6" spans="1:10" ht="18.75" customHeight="1">
      <c r="A6" s="259" t="s">
        <v>156</v>
      </c>
      <c r="B6" s="259"/>
      <c r="C6" s="259"/>
      <c r="D6" s="259"/>
      <c r="E6" s="259"/>
      <c r="F6" s="259"/>
      <c r="G6" s="259"/>
      <c r="H6" s="259"/>
      <c r="I6" s="259"/>
      <c r="J6" s="259"/>
    </row>
    <row r="7" spans="1:10" ht="18.75" customHeight="1">
      <c r="A7" s="16"/>
      <c r="B7" s="16"/>
      <c r="C7" s="16"/>
      <c r="D7" s="16"/>
      <c r="E7" s="16"/>
      <c r="F7" s="56"/>
      <c r="G7" s="56"/>
    </row>
    <row r="8" spans="1:10" ht="30" customHeight="1">
      <c r="A8" s="101" t="s">
        <v>7</v>
      </c>
      <c r="B8" s="102" t="s">
        <v>8</v>
      </c>
      <c r="C8" s="296" t="s">
        <v>34</v>
      </c>
      <c r="D8" s="297"/>
      <c r="E8" s="298"/>
      <c r="F8" s="54" t="s">
        <v>155</v>
      </c>
      <c r="G8" s="54" t="s">
        <v>133</v>
      </c>
      <c r="H8" s="54" t="s">
        <v>145</v>
      </c>
    </row>
    <row r="9" spans="1:10" ht="18.75" customHeight="1">
      <c r="A9" s="103"/>
      <c r="B9" s="104"/>
      <c r="C9" s="299" t="s">
        <v>157</v>
      </c>
      <c r="D9" s="300"/>
      <c r="E9" s="301"/>
      <c r="F9" s="119">
        <v>0</v>
      </c>
      <c r="G9" s="119">
        <v>0</v>
      </c>
      <c r="H9" s="119">
        <v>0</v>
      </c>
    </row>
    <row r="10" spans="1:10" ht="18.75" customHeight="1">
      <c r="A10" s="106">
        <v>8</v>
      </c>
      <c r="B10" s="106"/>
      <c r="C10" s="302" t="s">
        <v>20</v>
      </c>
      <c r="D10" s="303"/>
      <c r="E10" s="304"/>
      <c r="F10" s="120">
        <v>0</v>
      </c>
      <c r="G10" s="120">
        <v>0</v>
      </c>
      <c r="H10" s="120">
        <v>0</v>
      </c>
    </row>
    <row r="11" spans="1:10" ht="18.75" customHeight="1">
      <c r="A11" s="106"/>
      <c r="B11" s="106">
        <v>84</v>
      </c>
      <c r="C11" s="305" t="s">
        <v>158</v>
      </c>
      <c r="D11" s="306"/>
      <c r="E11" s="307"/>
      <c r="F11" s="120">
        <v>0</v>
      </c>
      <c r="G11" s="120">
        <v>0</v>
      </c>
      <c r="H11" s="120">
        <v>0</v>
      </c>
    </row>
    <row r="12" spans="1:10" ht="18.75" customHeight="1">
      <c r="A12" s="106"/>
      <c r="B12" s="106"/>
      <c r="C12" s="299" t="s">
        <v>159</v>
      </c>
      <c r="D12" s="300"/>
      <c r="E12" s="301"/>
      <c r="F12" s="120">
        <v>0</v>
      </c>
      <c r="G12" s="120">
        <v>0</v>
      </c>
      <c r="H12" s="120">
        <v>0</v>
      </c>
    </row>
    <row r="13" spans="1:10" ht="18.75" customHeight="1">
      <c r="A13" s="121">
        <v>5</v>
      </c>
      <c r="B13" s="121"/>
      <c r="C13" s="302" t="s">
        <v>21</v>
      </c>
      <c r="D13" s="303"/>
      <c r="E13" s="304"/>
      <c r="F13" s="122">
        <v>0</v>
      </c>
      <c r="G13" s="120">
        <v>0</v>
      </c>
      <c r="H13" s="120">
        <v>0</v>
      </c>
    </row>
    <row r="14" spans="1:10" ht="18.75" customHeight="1">
      <c r="A14" s="107"/>
      <c r="B14" s="106">
        <v>54</v>
      </c>
      <c r="C14" s="305" t="s">
        <v>160</v>
      </c>
      <c r="D14" s="306"/>
      <c r="E14" s="307"/>
      <c r="F14" s="118">
        <v>0</v>
      </c>
      <c r="G14" s="118">
        <v>0</v>
      </c>
      <c r="H14" s="118">
        <v>0</v>
      </c>
    </row>
    <row r="15" spans="1:10" ht="18.75" customHeight="1">
      <c r="A15" s="69"/>
      <c r="B15" s="69"/>
      <c r="C15" s="69"/>
      <c r="D15" s="13"/>
      <c r="E15" s="13"/>
      <c r="F15" s="60"/>
      <c r="G15" s="60"/>
      <c r="H15" s="60"/>
    </row>
    <row r="16" spans="1:10" ht="18.75" customHeight="1">
      <c r="A16" s="259" t="s">
        <v>161</v>
      </c>
      <c r="B16" s="259"/>
      <c r="C16" s="259"/>
      <c r="D16" s="259"/>
      <c r="E16" s="259"/>
      <c r="F16" s="259"/>
      <c r="G16" s="259"/>
      <c r="H16" s="259"/>
    </row>
    <row r="17" spans="1:11" ht="18.75" customHeight="1">
      <c r="A17" s="17"/>
      <c r="B17" s="17"/>
      <c r="C17" s="17"/>
      <c r="D17" s="17"/>
      <c r="E17" s="17"/>
      <c r="F17" s="17"/>
      <c r="G17" s="17"/>
      <c r="H17" s="17"/>
    </row>
    <row r="18" spans="1:11" ht="30.75" customHeight="1">
      <c r="A18" s="123" t="s">
        <v>9</v>
      </c>
      <c r="B18" s="312" t="s">
        <v>34</v>
      </c>
      <c r="C18" s="312"/>
      <c r="D18" s="312"/>
      <c r="E18" s="312"/>
      <c r="F18" s="54" t="s">
        <v>155</v>
      </c>
      <c r="G18" s="54" t="s">
        <v>133</v>
      </c>
      <c r="H18" s="54" t="s">
        <v>145</v>
      </c>
    </row>
    <row r="19" spans="1:11" ht="18.75" customHeight="1">
      <c r="A19" s="103"/>
      <c r="B19" s="299" t="s">
        <v>157</v>
      </c>
      <c r="C19" s="300"/>
      <c r="D19" s="300"/>
      <c r="E19" s="301"/>
      <c r="F19" s="119">
        <v>0</v>
      </c>
      <c r="G19" s="119">
        <v>0</v>
      </c>
      <c r="H19" s="119">
        <v>0</v>
      </c>
    </row>
    <row r="20" spans="1:11" ht="18.75" customHeight="1">
      <c r="A20" s="106">
        <v>8</v>
      </c>
      <c r="B20" s="302" t="s">
        <v>158</v>
      </c>
      <c r="C20" s="303"/>
      <c r="D20" s="303"/>
      <c r="E20" s="304"/>
      <c r="F20" s="120">
        <v>0</v>
      </c>
      <c r="G20" s="120">
        <v>0</v>
      </c>
      <c r="H20" s="120">
        <v>0</v>
      </c>
    </row>
    <row r="21" spans="1:11" ht="18.75" customHeight="1">
      <c r="A21" s="106"/>
      <c r="B21" s="299" t="s">
        <v>159</v>
      </c>
      <c r="C21" s="300"/>
      <c r="D21" s="300"/>
      <c r="E21" s="301"/>
      <c r="F21" s="122">
        <v>0</v>
      </c>
      <c r="G21" s="120">
        <v>0</v>
      </c>
      <c r="H21" s="120">
        <v>0</v>
      </c>
    </row>
    <row r="22" spans="1:11" ht="18.75" customHeight="1">
      <c r="A22" s="121"/>
      <c r="B22" s="302" t="s">
        <v>21</v>
      </c>
      <c r="C22" s="303"/>
      <c r="D22" s="303"/>
      <c r="E22" s="304"/>
      <c r="F22" s="122">
        <v>0</v>
      </c>
      <c r="G22" s="120">
        <v>0</v>
      </c>
      <c r="H22" s="120">
        <v>0</v>
      </c>
    </row>
    <row r="23" spans="1:11" ht="18.75" customHeight="1">
      <c r="A23" s="124" t="s">
        <v>48</v>
      </c>
      <c r="B23" s="309" t="s">
        <v>95</v>
      </c>
      <c r="C23" s="310"/>
      <c r="D23" s="310"/>
      <c r="E23" s="311"/>
      <c r="F23" s="122">
        <v>0</v>
      </c>
      <c r="G23" s="120">
        <v>0</v>
      </c>
      <c r="H23" s="120">
        <v>0</v>
      </c>
    </row>
    <row r="24" spans="1:11" ht="18.75" customHeight="1">
      <c r="A24" s="124" t="s">
        <v>42</v>
      </c>
      <c r="B24" s="309" t="s">
        <v>90</v>
      </c>
      <c r="C24" s="310"/>
      <c r="D24" s="310"/>
      <c r="E24" s="311"/>
      <c r="F24" s="122">
        <v>0</v>
      </c>
      <c r="G24" s="120">
        <v>0</v>
      </c>
      <c r="H24" s="120">
        <v>0</v>
      </c>
    </row>
    <row r="25" spans="1:11" ht="18.75" customHeight="1">
      <c r="A25" s="124" t="s">
        <v>44</v>
      </c>
      <c r="B25" s="309" t="s">
        <v>91</v>
      </c>
      <c r="C25" s="310"/>
      <c r="D25" s="310"/>
      <c r="E25" s="311"/>
      <c r="F25" s="122">
        <v>0</v>
      </c>
      <c r="G25" s="120">
        <v>0</v>
      </c>
      <c r="H25" s="120">
        <v>0</v>
      </c>
    </row>
    <row r="26" spans="1:11" ht="18.75" customHeight="1">
      <c r="A26" s="124" t="s">
        <v>140</v>
      </c>
      <c r="B26" s="125" t="s">
        <v>141</v>
      </c>
      <c r="C26" s="126"/>
      <c r="D26" s="126"/>
      <c r="E26" s="127"/>
      <c r="F26" s="122">
        <v>0</v>
      </c>
      <c r="G26" s="120">
        <v>0</v>
      </c>
      <c r="H26" s="120">
        <v>0</v>
      </c>
    </row>
    <row r="27" spans="1:11" ht="18.75" customHeight="1">
      <c r="A27" s="124" t="s">
        <v>40</v>
      </c>
      <c r="B27" s="309" t="s">
        <v>92</v>
      </c>
      <c r="C27" s="310"/>
      <c r="D27" s="310"/>
      <c r="E27" s="311"/>
      <c r="F27" s="122">
        <v>0</v>
      </c>
      <c r="G27" s="120">
        <v>0</v>
      </c>
      <c r="H27" s="120">
        <v>0</v>
      </c>
    </row>
    <row r="28" spans="1:11" ht="18.75" customHeight="1">
      <c r="A28" s="124" t="s">
        <v>47</v>
      </c>
      <c r="B28" s="309" t="s">
        <v>93</v>
      </c>
      <c r="C28" s="310"/>
      <c r="D28" s="310"/>
      <c r="E28" s="311"/>
      <c r="F28" s="122">
        <v>0</v>
      </c>
      <c r="G28" s="120">
        <v>0</v>
      </c>
      <c r="H28" s="120">
        <v>0</v>
      </c>
    </row>
    <row r="29" spans="1:11" ht="18.75" customHeight="1">
      <c r="A29" s="124" t="s">
        <v>45</v>
      </c>
      <c r="B29" s="309" t="s">
        <v>94</v>
      </c>
      <c r="C29" s="310"/>
      <c r="D29" s="310"/>
      <c r="E29" s="311"/>
      <c r="F29" s="122">
        <v>0</v>
      </c>
      <c r="G29" s="120">
        <v>0</v>
      </c>
      <c r="H29" s="120">
        <v>0</v>
      </c>
    </row>
    <row r="30" spans="1:11">
      <c r="A30" s="128"/>
      <c r="B30" s="129"/>
      <c r="C30" s="129"/>
      <c r="D30" s="129"/>
      <c r="E30" s="129"/>
      <c r="F30" s="130"/>
      <c r="G30" s="130"/>
      <c r="H30" s="130"/>
    </row>
    <row r="31" spans="1:11" ht="21" customHeight="1">
      <c r="A31" s="294" t="s">
        <v>88</v>
      </c>
      <c r="B31" s="294"/>
      <c r="C31" s="294"/>
      <c r="D31" s="294"/>
      <c r="E31" s="294"/>
      <c r="F31" s="294"/>
      <c r="G31" s="294"/>
      <c r="H31" s="294"/>
      <c r="I31" s="7"/>
      <c r="J31" s="7"/>
      <c r="K31" s="7"/>
    </row>
    <row r="32" spans="1:11" ht="13.5" customHeight="1">
      <c r="A32" s="295" t="s">
        <v>219</v>
      </c>
      <c r="B32" s="295"/>
      <c r="C32" s="295"/>
      <c r="D32" s="295"/>
      <c r="E32" s="295"/>
      <c r="F32" s="295"/>
      <c r="G32" s="295"/>
      <c r="H32" s="295"/>
    </row>
    <row r="33" spans="1:18" ht="21" customHeight="1">
      <c r="A33" s="295"/>
      <c r="B33" s="295"/>
      <c r="C33" s="295"/>
      <c r="D33" s="295"/>
      <c r="E33" s="295"/>
      <c r="F33" s="295"/>
      <c r="G33" s="295"/>
      <c r="H33" s="295"/>
    </row>
    <row r="34" spans="1:18" ht="18" customHeight="1">
      <c r="A34" s="6"/>
      <c r="B34" s="6"/>
      <c r="C34" s="6"/>
      <c r="D34" s="6"/>
      <c r="E34" s="6"/>
      <c r="F34" s="6"/>
      <c r="G34" s="6"/>
    </row>
    <row r="35" spans="1:18" ht="18" customHeight="1">
      <c r="A35" s="259" t="s">
        <v>33</v>
      </c>
      <c r="B35" s="259"/>
      <c r="C35" s="259"/>
      <c r="D35" s="259"/>
      <c r="E35" s="259"/>
      <c r="F35" s="259"/>
      <c r="G35" s="259"/>
      <c r="H35" s="259"/>
      <c r="I35" s="308"/>
      <c r="J35" s="308"/>
      <c r="K35" s="308"/>
      <c r="L35" s="308"/>
      <c r="M35" s="308"/>
      <c r="N35" s="308"/>
      <c r="O35" s="308"/>
      <c r="P35" s="308"/>
      <c r="Q35" s="308"/>
      <c r="R35" s="308"/>
    </row>
    <row r="37" spans="1:18" ht="38.25" customHeight="1">
      <c r="A37" s="269" t="s">
        <v>89</v>
      </c>
      <c r="B37" s="270"/>
      <c r="C37" s="270"/>
      <c r="D37" s="270"/>
      <c r="E37" s="271"/>
      <c r="F37" s="54" t="s">
        <v>155</v>
      </c>
      <c r="G37" s="54" t="s">
        <v>133</v>
      </c>
      <c r="H37" s="54" t="s">
        <v>145</v>
      </c>
    </row>
    <row r="38" spans="1:18" ht="34.5" customHeight="1">
      <c r="A38" s="262" t="s">
        <v>162</v>
      </c>
      <c r="B38" s="263"/>
      <c r="C38" s="263"/>
      <c r="D38" s="263"/>
      <c r="E38" s="264"/>
      <c r="F38" s="45">
        <f>F39</f>
        <v>11067</v>
      </c>
      <c r="G38" s="45">
        <f>G39</f>
        <v>0</v>
      </c>
      <c r="H38" s="45">
        <f>H39</f>
        <v>11067</v>
      </c>
    </row>
    <row r="39" spans="1:18">
      <c r="A39" s="61">
        <v>9</v>
      </c>
      <c r="B39" s="62"/>
      <c r="C39" s="63" t="s">
        <v>128</v>
      </c>
      <c r="D39" s="52"/>
      <c r="E39" s="52"/>
      <c r="F39" s="49">
        <f>F40</f>
        <v>11067</v>
      </c>
      <c r="G39" s="49">
        <f>G40</f>
        <v>0</v>
      </c>
      <c r="H39" s="49">
        <f>F39+G39</f>
        <v>11067</v>
      </c>
    </row>
    <row r="40" spans="1:18">
      <c r="A40" s="61">
        <v>92</v>
      </c>
      <c r="B40" s="62"/>
      <c r="C40" s="64" t="s">
        <v>129</v>
      </c>
      <c r="D40" s="52"/>
      <c r="E40" s="52"/>
      <c r="F40" s="49">
        <f>F41-F45</f>
        <v>11067</v>
      </c>
      <c r="G40" s="49">
        <f>G41-G45</f>
        <v>0</v>
      </c>
      <c r="H40" s="49">
        <f>F40+G40</f>
        <v>11067</v>
      </c>
    </row>
    <row r="41" spans="1:18">
      <c r="A41" s="131">
        <v>9221</v>
      </c>
      <c r="B41" s="132"/>
      <c r="C41" s="52" t="s">
        <v>130</v>
      </c>
      <c r="D41" s="52"/>
      <c r="E41" s="52"/>
      <c r="F41" s="133">
        <f>F42+F43</f>
        <v>21180</v>
      </c>
      <c r="G41" s="133">
        <f>G42+G43</f>
        <v>0</v>
      </c>
      <c r="H41" s="133">
        <f t="shared" ref="H41" si="0">F41+G41</f>
        <v>21180</v>
      </c>
    </row>
    <row r="42" spans="1:18">
      <c r="A42" s="61"/>
      <c r="B42" s="65" t="s">
        <v>44</v>
      </c>
      <c r="C42" s="288" t="s">
        <v>91</v>
      </c>
      <c r="D42" s="289"/>
      <c r="E42" s="290"/>
      <c r="F42" s="49">
        <v>17925</v>
      </c>
      <c r="G42" s="49">
        <v>0</v>
      </c>
      <c r="H42" s="49">
        <f>G42+F42</f>
        <v>17925</v>
      </c>
    </row>
    <row r="43" spans="1:18">
      <c r="A43" s="61"/>
      <c r="B43" s="65" t="s">
        <v>40</v>
      </c>
      <c r="C43" s="288" t="s">
        <v>92</v>
      </c>
      <c r="D43" s="289"/>
      <c r="E43" s="290"/>
      <c r="F43" s="49">
        <v>3255</v>
      </c>
      <c r="G43" s="49">
        <v>0</v>
      </c>
      <c r="H43" s="49">
        <f>G43+F43</f>
        <v>3255</v>
      </c>
    </row>
    <row r="44" spans="1:18">
      <c r="A44" s="134">
        <v>9222</v>
      </c>
      <c r="B44" s="132"/>
      <c r="C44" s="135" t="s">
        <v>131</v>
      </c>
      <c r="D44" s="52"/>
      <c r="E44" s="52"/>
      <c r="F44" s="133">
        <f>F45</f>
        <v>10113</v>
      </c>
      <c r="G44" s="133">
        <v>0</v>
      </c>
      <c r="H44" s="133">
        <f>H45</f>
        <v>10113</v>
      </c>
    </row>
    <row r="45" spans="1:18">
      <c r="A45" s="66"/>
      <c r="B45" s="62" t="s">
        <v>140</v>
      </c>
      <c r="C45" s="291" t="s">
        <v>181</v>
      </c>
      <c r="D45" s="292"/>
      <c r="E45" s="293"/>
      <c r="F45" s="49">
        <v>10113</v>
      </c>
      <c r="G45" s="49">
        <v>0</v>
      </c>
      <c r="H45" s="49">
        <v>10113</v>
      </c>
    </row>
    <row r="46" spans="1:18" ht="31.5" customHeight="1">
      <c r="A46" s="265" t="s">
        <v>134</v>
      </c>
      <c r="B46" s="266"/>
      <c r="C46" s="266"/>
      <c r="D46" s="266"/>
      <c r="E46" s="266"/>
      <c r="F46" s="28">
        <f>F38</f>
        <v>11067</v>
      </c>
      <c r="G46" s="28">
        <f>G39</f>
        <v>0</v>
      </c>
      <c r="H46" s="28">
        <f>H39</f>
        <v>11067</v>
      </c>
    </row>
    <row r="47" spans="1:18">
      <c r="A47" s="70"/>
      <c r="B47" s="67"/>
      <c r="C47" s="67"/>
      <c r="D47" s="67"/>
      <c r="E47" s="67"/>
      <c r="F47" s="67"/>
      <c r="G47" s="68"/>
      <c r="H47" s="68"/>
    </row>
  </sheetData>
  <mergeCells count="33">
    <mergeCell ref="I6:J6"/>
    <mergeCell ref="I35:R35"/>
    <mergeCell ref="A35:H35"/>
    <mergeCell ref="A32:H33"/>
    <mergeCell ref="B27:E27"/>
    <mergeCell ref="B28:E28"/>
    <mergeCell ref="B29:E29"/>
    <mergeCell ref="B18:E18"/>
    <mergeCell ref="B19:E19"/>
    <mergeCell ref="B20:E20"/>
    <mergeCell ref="B21:E21"/>
    <mergeCell ref="B22:E22"/>
    <mergeCell ref="B23:E23"/>
    <mergeCell ref="B24:E24"/>
    <mergeCell ref="B25:E25"/>
    <mergeCell ref="A2:H2"/>
    <mergeCell ref="A31:H31"/>
    <mergeCell ref="A3:H4"/>
    <mergeCell ref="A6:H6"/>
    <mergeCell ref="C8:E8"/>
    <mergeCell ref="C9:E9"/>
    <mergeCell ref="C10:E10"/>
    <mergeCell ref="C11:E11"/>
    <mergeCell ref="C12:E12"/>
    <mergeCell ref="C13:E13"/>
    <mergeCell ref="C14:E14"/>
    <mergeCell ref="A16:H16"/>
    <mergeCell ref="C42:E42"/>
    <mergeCell ref="C43:E43"/>
    <mergeCell ref="A37:E37"/>
    <mergeCell ref="A38:E38"/>
    <mergeCell ref="A46:E46"/>
    <mergeCell ref="C45:E45"/>
  </mergeCells>
  <pageMargins left="0.7" right="0.7" top="0.75" bottom="0.75" header="0.3" footer="0.3"/>
  <pageSetup paperSize="9" scale="4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I81"/>
  <sheetViews>
    <sheetView topLeftCell="A61" workbookViewId="0">
      <selection activeCell="A2" sqref="A2:G76"/>
    </sheetView>
  </sheetViews>
  <sheetFormatPr defaultRowHeight="15"/>
  <cols>
    <col min="1" max="1" width="7.42578125" bestFit="1" customWidth="1"/>
    <col min="2" max="2" width="8.42578125" customWidth="1"/>
    <col min="3" max="3" width="4.28515625" customWidth="1"/>
    <col min="4" max="4" width="30" customWidth="1"/>
    <col min="5" max="5" width="18.85546875" customWidth="1"/>
    <col min="6" max="6" width="15.140625" customWidth="1"/>
    <col min="7" max="7" width="16.28515625" customWidth="1"/>
    <col min="9" max="9" width="26.28515625" customWidth="1"/>
  </cols>
  <sheetData>
    <row r="2" spans="1:9" ht="15.75">
      <c r="A2" s="249" t="s">
        <v>22</v>
      </c>
      <c r="B2" s="249"/>
      <c r="C2" s="249"/>
      <c r="D2" s="249"/>
      <c r="E2" s="249"/>
      <c r="F2" s="249"/>
      <c r="G2" s="249"/>
    </row>
    <row r="3" spans="1:9" ht="15.75" customHeight="1">
      <c r="A3" s="294" t="s">
        <v>97</v>
      </c>
      <c r="B3" s="294"/>
      <c r="C3" s="294"/>
      <c r="D3" s="294"/>
      <c r="E3" s="294"/>
      <c r="F3" s="294"/>
      <c r="G3" s="294"/>
    </row>
    <row r="4" spans="1:9" ht="46.5" customHeight="1">
      <c r="A4" s="295" t="s">
        <v>214</v>
      </c>
      <c r="B4" s="295"/>
      <c r="C4" s="295"/>
      <c r="D4" s="295"/>
      <c r="E4" s="295"/>
      <c r="F4" s="295"/>
      <c r="G4" s="295"/>
    </row>
    <row r="5" spans="1:9" ht="13.5" customHeight="1">
      <c r="A5" s="314"/>
      <c r="B5" s="314"/>
      <c r="C5" s="314"/>
      <c r="D5" s="314"/>
      <c r="E5" s="314"/>
      <c r="F5" s="314"/>
      <c r="G5" s="314"/>
    </row>
    <row r="6" spans="1:9">
      <c r="A6" s="16"/>
      <c r="B6" s="16"/>
      <c r="C6" s="16"/>
      <c r="D6" s="16"/>
      <c r="E6" s="16"/>
      <c r="F6" s="56"/>
      <c r="G6" s="71"/>
    </row>
    <row r="7" spans="1:9" ht="29.25" customHeight="1">
      <c r="A7" s="327" t="s">
        <v>24</v>
      </c>
      <c r="B7" s="328"/>
      <c r="C7" s="329"/>
      <c r="D7" s="54" t="s">
        <v>25</v>
      </c>
      <c r="E7" s="54" t="s">
        <v>155</v>
      </c>
      <c r="F7" s="54" t="s">
        <v>133</v>
      </c>
      <c r="G7" s="54" t="s">
        <v>145</v>
      </c>
    </row>
    <row r="8" spans="1:9" ht="28.5" customHeight="1">
      <c r="A8" s="333" t="s">
        <v>50</v>
      </c>
      <c r="B8" s="334"/>
      <c r="C8" s="335"/>
      <c r="D8" s="72" t="s">
        <v>51</v>
      </c>
      <c r="E8" s="181">
        <f>E9+E33+E38+E43+E49+E58</f>
        <v>3544369</v>
      </c>
      <c r="F8" s="181">
        <f>F9+F33+F38+F43+F49+F58</f>
        <v>-46000</v>
      </c>
      <c r="G8" s="181">
        <f>G9+G33+G38+G43+G49+G58</f>
        <v>3498369</v>
      </c>
      <c r="I8" s="14"/>
    </row>
    <row r="9" spans="1:9" ht="22.5" customHeight="1">
      <c r="A9" s="330" t="s">
        <v>52</v>
      </c>
      <c r="B9" s="331"/>
      <c r="C9" s="332"/>
      <c r="D9" s="73" t="s">
        <v>53</v>
      </c>
      <c r="E9" s="74">
        <f>E10+E14+E17+E27+E30+E24+E21</f>
        <v>3445989</v>
      </c>
      <c r="F9" s="74">
        <f>F10+F14+F17+F27+F30+F24+F21</f>
        <v>-46000</v>
      </c>
      <c r="G9" s="74">
        <f>G10+G14+G17+G27+G30+G24+G21</f>
        <v>3399989</v>
      </c>
      <c r="I9" s="3"/>
    </row>
    <row r="10" spans="1:9" ht="30">
      <c r="A10" s="316" t="s">
        <v>54</v>
      </c>
      <c r="B10" s="317"/>
      <c r="C10" s="318"/>
      <c r="D10" s="75" t="s">
        <v>55</v>
      </c>
      <c r="E10" s="140">
        <f>E11</f>
        <v>2829600</v>
      </c>
      <c r="F10" s="76">
        <f t="shared" ref="F10" si="0">F11</f>
        <v>-46000</v>
      </c>
      <c r="G10" s="76">
        <f>E10+F10</f>
        <v>2783600</v>
      </c>
    </row>
    <row r="11" spans="1:9">
      <c r="A11" s="319">
        <v>3</v>
      </c>
      <c r="B11" s="320"/>
      <c r="C11" s="321"/>
      <c r="D11" s="57" t="s">
        <v>14</v>
      </c>
      <c r="E11" s="141">
        <f>SUM(E12+E13)</f>
        <v>2829600</v>
      </c>
      <c r="F11" s="77">
        <f t="shared" ref="F11" si="1">SUM(F12+F13)</f>
        <v>-46000</v>
      </c>
      <c r="G11" s="77">
        <f>E11+F11</f>
        <v>2783600</v>
      </c>
    </row>
    <row r="12" spans="1:9">
      <c r="A12" s="78"/>
      <c r="B12" s="322">
        <v>31</v>
      </c>
      <c r="C12" s="323"/>
      <c r="D12" s="80" t="s">
        <v>15</v>
      </c>
      <c r="E12" s="118">
        <v>2750000</v>
      </c>
      <c r="F12" s="58">
        <v>-83000</v>
      </c>
      <c r="G12" s="58">
        <f>E12+F12</f>
        <v>2667000</v>
      </c>
    </row>
    <row r="13" spans="1:9" ht="15" customHeight="1">
      <c r="A13" s="78"/>
      <c r="B13" s="322">
        <v>32</v>
      </c>
      <c r="C13" s="323"/>
      <c r="D13" s="80" t="s">
        <v>26</v>
      </c>
      <c r="E13" s="118">
        <v>79600</v>
      </c>
      <c r="F13" s="58">
        <v>37000</v>
      </c>
      <c r="G13" s="58">
        <f>E13+F13</f>
        <v>116600</v>
      </c>
    </row>
    <row r="14" spans="1:9" ht="21" customHeight="1">
      <c r="A14" s="316" t="s">
        <v>56</v>
      </c>
      <c r="B14" s="317"/>
      <c r="C14" s="318"/>
      <c r="D14" s="75" t="s">
        <v>57</v>
      </c>
      <c r="E14" s="142">
        <f t="shared" ref="E14:E15" si="2">E15</f>
        <v>11301</v>
      </c>
      <c r="F14" s="81">
        <f t="shared" ref="F14" si="3">F15</f>
        <v>0</v>
      </c>
      <c r="G14" s="76">
        <f>E14+F14</f>
        <v>11301</v>
      </c>
    </row>
    <row r="15" spans="1:9" ht="15" customHeight="1">
      <c r="A15" s="319">
        <v>3</v>
      </c>
      <c r="B15" s="320"/>
      <c r="C15" s="321"/>
      <c r="D15" s="57" t="s">
        <v>14</v>
      </c>
      <c r="E15" s="141">
        <f t="shared" si="2"/>
        <v>11301</v>
      </c>
      <c r="F15" s="77">
        <f>F16</f>
        <v>0</v>
      </c>
      <c r="G15" s="77">
        <f>G16</f>
        <v>11301</v>
      </c>
    </row>
    <row r="16" spans="1:9">
      <c r="A16" s="78"/>
      <c r="B16" s="79">
        <v>32</v>
      </c>
      <c r="C16" s="82"/>
      <c r="D16" s="80" t="s">
        <v>26</v>
      </c>
      <c r="E16" s="118">
        <v>11301</v>
      </c>
      <c r="F16" s="58">
        <v>0</v>
      </c>
      <c r="G16" s="58">
        <f t="shared" ref="G16:G32" si="4">E16+F16</f>
        <v>11301</v>
      </c>
    </row>
    <row r="17" spans="1:9" ht="32.25" customHeight="1">
      <c r="A17" s="316" t="s">
        <v>58</v>
      </c>
      <c r="B17" s="317"/>
      <c r="C17" s="318"/>
      <c r="D17" s="75" t="s">
        <v>59</v>
      </c>
      <c r="E17" s="140">
        <f>E18</f>
        <v>443700</v>
      </c>
      <c r="F17" s="76">
        <f t="shared" ref="F17" si="5">F18</f>
        <v>0</v>
      </c>
      <c r="G17" s="76">
        <f t="shared" si="4"/>
        <v>443700</v>
      </c>
    </row>
    <row r="18" spans="1:9">
      <c r="A18" s="319">
        <v>3</v>
      </c>
      <c r="B18" s="320"/>
      <c r="C18" s="321"/>
      <c r="D18" s="57" t="s">
        <v>14</v>
      </c>
      <c r="E18" s="141">
        <f>E19+E20</f>
        <v>443700</v>
      </c>
      <c r="F18" s="77">
        <f t="shared" ref="F18" si="6">F19+F20</f>
        <v>0</v>
      </c>
      <c r="G18" s="77">
        <f t="shared" si="4"/>
        <v>443700</v>
      </c>
    </row>
    <row r="19" spans="1:9">
      <c r="A19" s="78"/>
      <c r="B19" s="79">
        <v>32</v>
      </c>
      <c r="C19" s="82"/>
      <c r="D19" s="80" t="s">
        <v>26</v>
      </c>
      <c r="E19" s="118">
        <v>441550</v>
      </c>
      <c r="F19" s="58">
        <v>0</v>
      </c>
      <c r="G19" s="58">
        <f t="shared" si="4"/>
        <v>441550</v>
      </c>
      <c r="I19" s="4"/>
    </row>
    <row r="20" spans="1:9">
      <c r="A20" s="78"/>
      <c r="B20" s="79">
        <v>34</v>
      </c>
      <c r="C20" s="82"/>
      <c r="D20" s="80" t="s">
        <v>49</v>
      </c>
      <c r="E20" s="118">
        <v>2150</v>
      </c>
      <c r="F20" s="58">
        <v>0</v>
      </c>
      <c r="G20" s="58">
        <f t="shared" si="4"/>
        <v>2150</v>
      </c>
    </row>
    <row r="21" spans="1:9" ht="31.5" customHeight="1">
      <c r="A21" s="316" t="s">
        <v>138</v>
      </c>
      <c r="B21" s="317"/>
      <c r="C21" s="318"/>
      <c r="D21" s="75" t="s">
        <v>139</v>
      </c>
      <c r="E21" s="140">
        <f t="shared" ref="E21:E22" si="7">E22</f>
        <v>149800</v>
      </c>
      <c r="F21" s="76">
        <f>F22</f>
        <v>0</v>
      </c>
      <c r="G21" s="76">
        <f t="shared" si="4"/>
        <v>149800</v>
      </c>
    </row>
    <row r="22" spans="1:9">
      <c r="A22" s="319">
        <v>3</v>
      </c>
      <c r="B22" s="320"/>
      <c r="C22" s="321"/>
      <c r="D22" s="57" t="s">
        <v>14</v>
      </c>
      <c r="E22" s="141">
        <f t="shared" si="7"/>
        <v>149800</v>
      </c>
      <c r="F22" s="77">
        <f>F23</f>
        <v>0</v>
      </c>
      <c r="G22" s="77">
        <f t="shared" si="4"/>
        <v>149800</v>
      </c>
    </row>
    <row r="23" spans="1:9">
      <c r="A23" s="324">
        <v>32</v>
      </c>
      <c r="B23" s="325"/>
      <c r="C23" s="326"/>
      <c r="D23" s="80" t="s">
        <v>26</v>
      </c>
      <c r="E23" s="118">
        <v>149800</v>
      </c>
      <c r="F23" s="58">
        <v>0</v>
      </c>
      <c r="G23" s="58">
        <f t="shared" si="4"/>
        <v>149800</v>
      </c>
      <c r="I23" s="3"/>
    </row>
    <row r="24" spans="1:9" ht="30">
      <c r="A24" s="316" t="s">
        <v>73</v>
      </c>
      <c r="B24" s="317"/>
      <c r="C24" s="318"/>
      <c r="D24" s="75" t="s">
        <v>74</v>
      </c>
      <c r="E24" s="140">
        <f t="shared" ref="E24:E25" si="8">E25</f>
        <v>2300</v>
      </c>
      <c r="F24" s="76">
        <f t="shared" ref="F24:F25" si="9">F25</f>
        <v>0</v>
      </c>
      <c r="G24" s="76">
        <f t="shared" si="4"/>
        <v>2300</v>
      </c>
    </row>
    <row r="25" spans="1:9">
      <c r="A25" s="319">
        <v>3</v>
      </c>
      <c r="B25" s="320"/>
      <c r="C25" s="321"/>
      <c r="D25" s="57" t="s">
        <v>14</v>
      </c>
      <c r="E25" s="141">
        <f t="shared" si="8"/>
        <v>2300</v>
      </c>
      <c r="F25" s="77">
        <f t="shared" si="9"/>
        <v>0</v>
      </c>
      <c r="G25" s="77">
        <f t="shared" si="4"/>
        <v>2300</v>
      </c>
    </row>
    <row r="26" spans="1:9">
      <c r="A26" s="78"/>
      <c r="B26" s="79">
        <v>32</v>
      </c>
      <c r="C26" s="82"/>
      <c r="D26" s="80" t="s">
        <v>26</v>
      </c>
      <c r="E26" s="118">
        <v>2300</v>
      </c>
      <c r="F26" s="58">
        <v>0</v>
      </c>
      <c r="G26" s="58">
        <f t="shared" si="4"/>
        <v>2300</v>
      </c>
    </row>
    <row r="27" spans="1:9" ht="30">
      <c r="A27" s="316" t="s">
        <v>60</v>
      </c>
      <c r="B27" s="317"/>
      <c r="C27" s="318"/>
      <c r="D27" s="75" t="s">
        <v>61</v>
      </c>
      <c r="E27" s="140">
        <f t="shared" ref="E27:E28" si="10">E28</f>
        <v>3261</v>
      </c>
      <c r="F27" s="76">
        <f t="shared" ref="F27" si="11">F28</f>
        <v>0</v>
      </c>
      <c r="G27" s="76">
        <f t="shared" si="4"/>
        <v>3261</v>
      </c>
    </row>
    <row r="28" spans="1:9">
      <c r="A28" s="319">
        <v>3</v>
      </c>
      <c r="B28" s="320"/>
      <c r="C28" s="321"/>
      <c r="D28" s="57" t="s">
        <v>14</v>
      </c>
      <c r="E28" s="141">
        <f t="shared" si="10"/>
        <v>3261</v>
      </c>
      <c r="F28" s="77">
        <f t="shared" ref="F28" si="12">F29</f>
        <v>0</v>
      </c>
      <c r="G28" s="77">
        <f t="shared" si="4"/>
        <v>3261</v>
      </c>
    </row>
    <row r="29" spans="1:9">
      <c r="A29" s="324">
        <v>32</v>
      </c>
      <c r="B29" s="325"/>
      <c r="C29" s="326"/>
      <c r="D29" s="80" t="s">
        <v>26</v>
      </c>
      <c r="E29" s="113">
        <v>3261</v>
      </c>
      <c r="F29" s="58">
        <v>0</v>
      </c>
      <c r="G29" s="58">
        <f t="shared" si="4"/>
        <v>3261</v>
      </c>
    </row>
    <row r="30" spans="1:9" ht="24" customHeight="1">
      <c r="A30" s="316" t="s">
        <v>62</v>
      </c>
      <c r="B30" s="317"/>
      <c r="C30" s="318"/>
      <c r="D30" s="75" t="s">
        <v>63</v>
      </c>
      <c r="E30" s="140">
        <f>E31</f>
        <v>6027</v>
      </c>
      <c r="F30" s="76">
        <f t="shared" ref="F30" si="13">F31</f>
        <v>0</v>
      </c>
      <c r="G30" s="76">
        <f t="shared" si="4"/>
        <v>6027</v>
      </c>
    </row>
    <row r="31" spans="1:9">
      <c r="A31" s="319">
        <v>3</v>
      </c>
      <c r="B31" s="320"/>
      <c r="C31" s="321"/>
      <c r="D31" s="57" t="s">
        <v>14</v>
      </c>
      <c r="E31" s="141">
        <f>E32</f>
        <v>6027</v>
      </c>
      <c r="F31" s="77">
        <f t="shared" ref="F31" si="14">F32</f>
        <v>0</v>
      </c>
      <c r="G31" s="77">
        <f t="shared" si="4"/>
        <v>6027</v>
      </c>
    </row>
    <row r="32" spans="1:9">
      <c r="A32" s="324">
        <v>32</v>
      </c>
      <c r="B32" s="325"/>
      <c r="C32" s="326"/>
      <c r="D32" s="80" t="s">
        <v>26</v>
      </c>
      <c r="E32" s="117">
        <v>6027</v>
      </c>
      <c r="F32" s="58">
        <v>0</v>
      </c>
      <c r="G32" s="58">
        <f t="shared" si="4"/>
        <v>6027</v>
      </c>
    </row>
    <row r="33" spans="1:7">
      <c r="A33" s="330" t="s">
        <v>64</v>
      </c>
      <c r="B33" s="331"/>
      <c r="C33" s="332"/>
      <c r="D33" s="73" t="s">
        <v>65</v>
      </c>
      <c r="E33" s="143">
        <f t="shared" ref="E33:E34" si="15">E34</f>
        <v>10800</v>
      </c>
      <c r="F33" s="83">
        <f t="shared" ref="F33:G33" si="16">F34</f>
        <v>0</v>
      </c>
      <c r="G33" s="83">
        <f t="shared" si="16"/>
        <v>10800</v>
      </c>
    </row>
    <row r="34" spans="1:7">
      <c r="A34" s="316" t="s">
        <v>58</v>
      </c>
      <c r="B34" s="317"/>
      <c r="C34" s="318"/>
      <c r="D34" s="75" t="s">
        <v>59</v>
      </c>
      <c r="E34" s="140">
        <f t="shared" si="15"/>
        <v>10800</v>
      </c>
      <c r="F34" s="76">
        <f t="shared" ref="F34" si="17">F35</f>
        <v>0</v>
      </c>
      <c r="G34" s="76">
        <f>E34+F34</f>
        <v>10800</v>
      </c>
    </row>
    <row r="35" spans="1:7" ht="24" customHeight="1">
      <c r="A35" s="319">
        <v>3</v>
      </c>
      <c r="B35" s="320"/>
      <c r="C35" s="321"/>
      <c r="D35" s="57" t="s">
        <v>14</v>
      </c>
      <c r="E35" s="141">
        <f>E36+E37</f>
        <v>10800</v>
      </c>
      <c r="F35" s="77">
        <f t="shared" ref="F35" si="18">F36+F37</f>
        <v>0</v>
      </c>
      <c r="G35" s="77">
        <f>E35+F35</f>
        <v>10800</v>
      </c>
    </row>
    <row r="36" spans="1:7">
      <c r="A36" s="324">
        <v>31</v>
      </c>
      <c r="B36" s="325"/>
      <c r="C36" s="326"/>
      <c r="D36" s="80" t="s">
        <v>15</v>
      </c>
      <c r="E36" s="117">
        <v>9550</v>
      </c>
      <c r="F36" s="58">
        <v>0</v>
      </c>
      <c r="G36" s="58">
        <f>E36+F36</f>
        <v>9550</v>
      </c>
    </row>
    <row r="37" spans="1:7">
      <c r="A37" s="324">
        <v>32</v>
      </c>
      <c r="B37" s="325"/>
      <c r="C37" s="326"/>
      <c r="D37" s="80" t="s">
        <v>26</v>
      </c>
      <c r="E37" s="117">
        <v>1250</v>
      </c>
      <c r="F37" s="58">
        <v>0</v>
      </c>
      <c r="G37" s="58">
        <f>E37+F37</f>
        <v>1250</v>
      </c>
    </row>
    <row r="38" spans="1:7" ht="30">
      <c r="A38" s="330" t="s">
        <v>66</v>
      </c>
      <c r="B38" s="331"/>
      <c r="C38" s="332"/>
      <c r="D38" s="73" t="s">
        <v>67</v>
      </c>
      <c r="E38" s="143">
        <f t="shared" ref="E38:E39" si="19">E39</f>
        <v>0</v>
      </c>
      <c r="F38" s="83">
        <f t="shared" ref="F38:G38" si="20">F39</f>
        <v>0</v>
      </c>
      <c r="G38" s="83">
        <f t="shared" si="20"/>
        <v>0</v>
      </c>
    </row>
    <row r="39" spans="1:7">
      <c r="A39" s="316" t="s">
        <v>58</v>
      </c>
      <c r="B39" s="317"/>
      <c r="C39" s="318"/>
      <c r="D39" s="75" t="s">
        <v>59</v>
      </c>
      <c r="E39" s="140">
        <f t="shared" si="19"/>
        <v>0</v>
      </c>
      <c r="F39" s="76">
        <f t="shared" ref="F39" si="21">F40</f>
        <v>0</v>
      </c>
      <c r="G39" s="76">
        <f>E39+F39</f>
        <v>0</v>
      </c>
    </row>
    <row r="40" spans="1:7" ht="23.25" customHeight="1">
      <c r="A40" s="319">
        <v>3</v>
      </c>
      <c r="B40" s="320"/>
      <c r="C40" s="321"/>
      <c r="D40" s="57" t="s">
        <v>14</v>
      </c>
      <c r="E40" s="141">
        <f t="shared" ref="E40" si="22">E41+E42</f>
        <v>0</v>
      </c>
      <c r="F40" s="77">
        <f>F41+F42</f>
        <v>0</v>
      </c>
      <c r="G40" s="77">
        <f>E40+F40</f>
        <v>0</v>
      </c>
    </row>
    <row r="41" spans="1:7">
      <c r="A41" s="324">
        <v>31</v>
      </c>
      <c r="B41" s="325"/>
      <c r="C41" s="326"/>
      <c r="D41" s="80" t="s">
        <v>15</v>
      </c>
      <c r="E41" s="117">
        <v>0</v>
      </c>
      <c r="F41" s="58">
        <v>0</v>
      </c>
      <c r="G41" s="58">
        <f>E41+F41</f>
        <v>0</v>
      </c>
    </row>
    <row r="42" spans="1:7">
      <c r="A42" s="324">
        <v>32</v>
      </c>
      <c r="B42" s="325"/>
      <c r="C42" s="326"/>
      <c r="D42" s="80" t="s">
        <v>26</v>
      </c>
      <c r="E42" s="117">
        <v>0</v>
      </c>
      <c r="F42" s="58">
        <v>0</v>
      </c>
      <c r="G42" s="58">
        <f>E42+F42</f>
        <v>0</v>
      </c>
    </row>
    <row r="43" spans="1:7">
      <c r="A43" s="330" t="s">
        <v>68</v>
      </c>
      <c r="B43" s="331"/>
      <c r="C43" s="332"/>
      <c r="D43" s="73" t="s">
        <v>69</v>
      </c>
      <c r="E43" s="144">
        <f>E44</f>
        <v>5700</v>
      </c>
      <c r="F43" s="74">
        <f t="shared" ref="F43:G43" si="23">F44</f>
        <v>0</v>
      </c>
      <c r="G43" s="74">
        <f t="shared" si="23"/>
        <v>5700</v>
      </c>
    </row>
    <row r="44" spans="1:7">
      <c r="A44" s="316" t="s">
        <v>58</v>
      </c>
      <c r="B44" s="317"/>
      <c r="C44" s="318"/>
      <c r="D44" s="75" t="s">
        <v>59</v>
      </c>
      <c r="E44" s="140">
        <f>E45</f>
        <v>5700</v>
      </c>
      <c r="F44" s="76">
        <f t="shared" ref="F44" si="24">F45</f>
        <v>0</v>
      </c>
      <c r="G44" s="76">
        <f>E44+F44</f>
        <v>5700</v>
      </c>
    </row>
    <row r="45" spans="1:7">
      <c r="A45" s="336">
        <v>3</v>
      </c>
      <c r="B45" s="337"/>
      <c r="C45" s="338"/>
      <c r="D45" s="57" t="s">
        <v>14</v>
      </c>
      <c r="E45" s="108">
        <f>E46</f>
        <v>5700</v>
      </c>
      <c r="F45" s="84">
        <f t="shared" ref="F45" si="25">F46</f>
        <v>0</v>
      </c>
      <c r="G45" s="77">
        <f>E45+F45</f>
        <v>5700</v>
      </c>
    </row>
    <row r="46" spans="1:7">
      <c r="A46" s="324">
        <v>31</v>
      </c>
      <c r="B46" s="325"/>
      <c r="C46" s="326"/>
      <c r="D46" s="80" t="s">
        <v>15</v>
      </c>
      <c r="E46" s="117">
        <v>5700</v>
      </c>
      <c r="F46" s="58">
        <v>0</v>
      </c>
      <c r="G46" s="58">
        <f>E46+F46</f>
        <v>5700</v>
      </c>
    </row>
    <row r="47" spans="1:7" ht="30">
      <c r="A47" s="319">
        <v>4</v>
      </c>
      <c r="B47" s="320"/>
      <c r="C47" s="321"/>
      <c r="D47" s="57" t="s">
        <v>70</v>
      </c>
      <c r="E47" s="108">
        <v>0</v>
      </c>
      <c r="F47" s="84">
        <v>0</v>
      </c>
      <c r="G47" s="84">
        <v>0</v>
      </c>
    </row>
    <row r="48" spans="1:7" ht="30">
      <c r="A48" s="324">
        <v>42</v>
      </c>
      <c r="B48" s="325"/>
      <c r="C48" s="326"/>
      <c r="D48" s="80" t="s">
        <v>32</v>
      </c>
      <c r="E48" s="117">
        <v>0</v>
      </c>
      <c r="F48" s="58">
        <v>0</v>
      </c>
      <c r="G48" s="58">
        <f>E48+F48</f>
        <v>0</v>
      </c>
    </row>
    <row r="49" spans="1:9" ht="30">
      <c r="A49" s="330" t="s">
        <v>71</v>
      </c>
      <c r="B49" s="331"/>
      <c r="C49" s="332"/>
      <c r="D49" s="73" t="s">
        <v>72</v>
      </c>
      <c r="E49" s="143">
        <f>E50+E53</f>
        <v>33955</v>
      </c>
      <c r="F49" s="83">
        <f t="shared" ref="F49:G49" si="26">F50+F53</f>
        <v>0</v>
      </c>
      <c r="G49" s="83">
        <f t="shared" si="26"/>
        <v>33955</v>
      </c>
    </row>
    <row r="50" spans="1:9" ht="30">
      <c r="A50" s="316" t="s">
        <v>54</v>
      </c>
      <c r="B50" s="317"/>
      <c r="C50" s="318"/>
      <c r="D50" s="75" t="s">
        <v>55</v>
      </c>
      <c r="E50" s="76">
        <f>E51</f>
        <v>200</v>
      </c>
      <c r="F50" s="76">
        <f t="shared" ref="F50" si="27">F51</f>
        <v>0</v>
      </c>
      <c r="G50" s="76">
        <f t="shared" ref="G50:G57" si="28">E50+F50</f>
        <v>200</v>
      </c>
    </row>
    <row r="51" spans="1:9">
      <c r="A51" s="319">
        <v>3</v>
      </c>
      <c r="B51" s="320"/>
      <c r="C51" s="321"/>
      <c r="D51" s="57" t="s">
        <v>14</v>
      </c>
      <c r="E51" s="77">
        <f>E52</f>
        <v>200</v>
      </c>
      <c r="F51" s="77">
        <f t="shared" ref="F51" si="29">F52</f>
        <v>0</v>
      </c>
      <c r="G51" s="77">
        <f t="shared" si="28"/>
        <v>200</v>
      </c>
    </row>
    <row r="52" spans="1:9">
      <c r="A52" s="324">
        <v>32</v>
      </c>
      <c r="B52" s="325"/>
      <c r="C52" s="326"/>
      <c r="D52" s="80" t="s">
        <v>26</v>
      </c>
      <c r="E52" s="58">
        <v>200</v>
      </c>
      <c r="F52" s="58">
        <v>0</v>
      </c>
      <c r="G52" s="58">
        <f t="shared" si="28"/>
        <v>200</v>
      </c>
    </row>
    <row r="53" spans="1:9" ht="30">
      <c r="A53" s="316" t="s">
        <v>73</v>
      </c>
      <c r="B53" s="317"/>
      <c r="C53" s="318"/>
      <c r="D53" s="75" t="s">
        <v>74</v>
      </c>
      <c r="E53" s="81">
        <f>E54+E56</f>
        <v>33755</v>
      </c>
      <c r="F53" s="81">
        <f t="shared" ref="F53" si="30">F54+F56</f>
        <v>0</v>
      </c>
      <c r="G53" s="76">
        <f t="shared" si="28"/>
        <v>33755</v>
      </c>
      <c r="I53" s="3"/>
    </row>
    <row r="54" spans="1:9">
      <c r="A54" s="319">
        <v>3</v>
      </c>
      <c r="B54" s="320"/>
      <c r="C54" s="321"/>
      <c r="D54" s="57" t="s">
        <v>14</v>
      </c>
      <c r="E54" s="77">
        <f>E55</f>
        <v>22846</v>
      </c>
      <c r="F54" s="77">
        <f t="shared" ref="F54" si="31">F55</f>
        <v>0</v>
      </c>
      <c r="G54" s="77">
        <f t="shared" si="28"/>
        <v>22846</v>
      </c>
      <c r="I54" s="3"/>
    </row>
    <row r="55" spans="1:9" ht="24.75" customHeight="1">
      <c r="A55" s="324">
        <v>32</v>
      </c>
      <c r="B55" s="325"/>
      <c r="C55" s="326"/>
      <c r="D55" s="80" t="s">
        <v>26</v>
      </c>
      <c r="E55" s="58">
        <v>22846</v>
      </c>
      <c r="F55" s="58">
        <v>0</v>
      </c>
      <c r="G55" s="58">
        <f t="shared" si="28"/>
        <v>22846</v>
      </c>
    </row>
    <row r="56" spans="1:9" ht="30">
      <c r="A56" s="319">
        <v>4</v>
      </c>
      <c r="B56" s="320"/>
      <c r="C56" s="321"/>
      <c r="D56" s="57" t="s">
        <v>70</v>
      </c>
      <c r="E56" s="84">
        <f>E57</f>
        <v>10909</v>
      </c>
      <c r="F56" s="84">
        <f t="shared" ref="F56" si="32">F57</f>
        <v>0</v>
      </c>
      <c r="G56" s="77">
        <f t="shared" si="28"/>
        <v>10909</v>
      </c>
    </row>
    <row r="57" spans="1:9" ht="30">
      <c r="A57" s="324">
        <v>42</v>
      </c>
      <c r="B57" s="325"/>
      <c r="C57" s="326"/>
      <c r="D57" s="80" t="s">
        <v>32</v>
      </c>
      <c r="E57" s="58">
        <v>10909</v>
      </c>
      <c r="F57" s="58">
        <v>0</v>
      </c>
      <c r="G57" s="58">
        <f t="shared" si="28"/>
        <v>10909</v>
      </c>
    </row>
    <row r="58" spans="1:9">
      <c r="A58" s="330" t="s">
        <v>75</v>
      </c>
      <c r="B58" s="331"/>
      <c r="C58" s="332"/>
      <c r="D58" s="73" t="s">
        <v>76</v>
      </c>
      <c r="E58" s="74">
        <f>E59+E63+E66+E70+E73</f>
        <v>47925</v>
      </c>
      <c r="F58" s="74">
        <f>F59+F63+F66+F70+F73</f>
        <v>0</v>
      </c>
      <c r="G58" s="74">
        <f>G59+G63+G66+G70+G73</f>
        <v>47925</v>
      </c>
    </row>
    <row r="59" spans="1:9" ht="30">
      <c r="A59" s="316" t="s">
        <v>54</v>
      </c>
      <c r="B59" s="317"/>
      <c r="C59" s="318"/>
      <c r="D59" s="75" t="s">
        <v>55</v>
      </c>
      <c r="E59" s="76">
        <f>E60</f>
        <v>14200</v>
      </c>
      <c r="F59" s="76">
        <f>F60</f>
        <v>0</v>
      </c>
      <c r="G59" s="76">
        <f t="shared" ref="G59:G75" si="33">E59+F59</f>
        <v>14200</v>
      </c>
    </row>
    <row r="60" spans="1:9" ht="30">
      <c r="A60" s="319">
        <v>4</v>
      </c>
      <c r="B60" s="320"/>
      <c r="C60" s="321"/>
      <c r="D60" s="57" t="s">
        <v>16</v>
      </c>
      <c r="E60" s="77">
        <f>E62</f>
        <v>14200</v>
      </c>
      <c r="F60" s="77">
        <f>F61+F62</f>
        <v>0</v>
      </c>
      <c r="G60" s="77">
        <f t="shared" si="33"/>
        <v>14200</v>
      </c>
    </row>
    <row r="61" spans="1:9" ht="45">
      <c r="A61" s="324">
        <v>41</v>
      </c>
      <c r="B61" s="325"/>
      <c r="C61" s="326"/>
      <c r="D61" s="80" t="s">
        <v>17</v>
      </c>
      <c r="E61" s="117">
        <v>0</v>
      </c>
      <c r="F61" s="58">
        <v>0</v>
      </c>
      <c r="G61" s="59">
        <f t="shared" si="33"/>
        <v>0</v>
      </c>
    </row>
    <row r="62" spans="1:9" ht="25.5">
      <c r="A62" s="324">
        <v>42</v>
      </c>
      <c r="B62" s="325"/>
      <c r="C62" s="326"/>
      <c r="D62" s="109" t="s">
        <v>32</v>
      </c>
      <c r="E62" s="117">
        <v>14200</v>
      </c>
      <c r="F62" s="117">
        <v>0</v>
      </c>
      <c r="G62" s="118">
        <f>E62+F62</f>
        <v>14200</v>
      </c>
      <c r="H62" s="146"/>
      <c r="I62" s="146"/>
    </row>
    <row r="63" spans="1:9">
      <c r="A63" s="316" t="s">
        <v>56</v>
      </c>
      <c r="B63" s="317"/>
      <c r="C63" s="318"/>
      <c r="D63" s="75" t="s">
        <v>77</v>
      </c>
      <c r="E63" s="76">
        <v>0</v>
      </c>
      <c r="F63" s="76">
        <v>0</v>
      </c>
      <c r="G63" s="145">
        <f t="shared" si="33"/>
        <v>0</v>
      </c>
    </row>
    <row r="64" spans="1:9" ht="30">
      <c r="A64" s="319">
        <v>4</v>
      </c>
      <c r="B64" s="320"/>
      <c r="C64" s="321"/>
      <c r="D64" s="57" t="s">
        <v>16</v>
      </c>
      <c r="E64" s="77">
        <v>0</v>
      </c>
      <c r="F64" s="77">
        <v>0</v>
      </c>
      <c r="G64" s="77">
        <f t="shared" si="33"/>
        <v>0</v>
      </c>
    </row>
    <row r="65" spans="1:7" ht="30">
      <c r="A65" s="324">
        <v>42</v>
      </c>
      <c r="B65" s="325"/>
      <c r="C65" s="326"/>
      <c r="D65" s="80" t="s">
        <v>32</v>
      </c>
      <c r="E65" s="58">
        <v>0</v>
      </c>
      <c r="F65" s="58">
        <v>0</v>
      </c>
      <c r="G65" s="58">
        <f t="shared" si="33"/>
        <v>0</v>
      </c>
    </row>
    <row r="66" spans="1:7">
      <c r="A66" s="316" t="s">
        <v>58</v>
      </c>
      <c r="B66" s="317"/>
      <c r="C66" s="318"/>
      <c r="D66" s="75" t="s">
        <v>77</v>
      </c>
      <c r="E66" s="76">
        <f>E67</f>
        <v>33725</v>
      </c>
      <c r="F66" s="76">
        <f t="shared" ref="F66" si="34">F67</f>
        <v>0</v>
      </c>
      <c r="G66" s="76">
        <f t="shared" si="33"/>
        <v>33725</v>
      </c>
    </row>
    <row r="67" spans="1:7" ht="30">
      <c r="A67" s="319">
        <v>4</v>
      </c>
      <c r="B67" s="320"/>
      <c r="C67" s="321"/>
      <c r="D67" s="57" t="s">
        <v>16</v>
      </c>
      <c r="E67" s="77">
        <f>E69</f>
        <v>33725</v>
      </c>
      <c r="F67" s="77">
        <f t="shared" ref="F67" si="35">F69</f>
        <v>0</v>
      </c>
      <c r="G67" s="77">
        <f t="shared" si="33"/>
        <v>33725</v>
      </c>
    </row>
    <row r="68" spans="1:7" ht="45">
      <c r="A68" s="324">
        <v>41</v>
      </c>
      <c r="B68" s="325"/>
      <c r="C68" s="326"/>
      <c r="D68" s="80" t="s">
        <v>17</v>
      </c>
      <c r="E68" s="58">
        <v>0</v>
      </c>
      <c r="F68" s="58">
        <v>0</v>
      </c>
      <c r="G68" s="58">
        <f t="shared" si="33"/>
        <v>0</v>
      </c>
    </row>
    <row r="69" spans="1:7" ht="30">
      <c r="A69" s="324">
        <v>42</v>
      </c>
      <c r="B69" s="325"/>
      <c r="C69" s="326"/>
      <c r="D69" s="80" t="s">
        <v>32</v>
      </c>
      <c r="E69" s="58">
        <v>33725</v>
      </c>
      <c r="F69" s="58">
        <v>0</v>
      </c>
      <c r="G69" s="58">
        <f t="shared" si="33"/>
        <v>33725</v>
      </c>
    </row>
    <row r="70" spans="1:7" ht="30">
      <c r="A70" s="316" t="s">
        <v>60</v>
      </c>
      <c r="B70" s="317"/>
      <c r="C70" s="318"/>
      <c r="D70" s="75" t="s">
        <v>78</v>
      </c>
      <c r="E70" s="76">
        <v>0</v>
      </c>
      <c r="F70" s="76">
        <f>F71</f>
        <v>0</v>
      </c>
      <c r="G70" s="76">
        <f t="shared" si="33"/>
        <v>0</v>
      </c>
    </row>
    <row r="71" spans="1:7" ht="30">
      <c r="A71" s="319">
        <v>4</v>
      </c>
      <c r="B71" s="320"/>
      <c r="C71" s="321"/>
      <c r="D71" s="57" t="s">
        <v>16</v>
      </c>
      <c r="E71" s="77">
        <v>0</v>
      </c>
      <c r="F71" s="77">
        <f>F72</f>
        <v>0</v>
      </c>
      <c r="G71" s="77">
        <f t="shared" si="33"/>
        <v>0</v>
      </c>
    </row>
    <row r="72" spans="1:7" ht="30">
      <c r="A72" s="324">
        <v>42</v>
      </c>
      <c r="B72" s="325"/>
      <c r="C72" s="326"/>
      <c r="D72" s="80" t="s">
        <v>32</v>
      </c>
      <c r="E72" s="58">
        <v>0</v>
      </c>
      <c r="F72" s="58">
        <v>0</v>
      </c>
      <c r="G72" s="58">
        <f t="shared" si="33"/>
        <v>0</v>
      </c>
    </row>
    <row r="73" spans="1:7" ht="30">
      <c r="A73" s="316" t="s">
        <v>62</v>
      </c>
      <c r="B73" s="317"/>
      <c r="C73" s="318"/>
      <c r="D73" s="75" t="s">
        <v>79</v>
      </c>
      <c r="E73" s="76">
        <v>0</v>
      </c>
      <c r="F73" s="76">
        <f>F74</f>
        <v>0</v>
      </c>
      <c r="G73" s="76">
        <f t="shared" si="33"/>
        <v>0</v>
      </c>
    </row>
    <row r="74" spans="1:7" ht="30">
      <c r="A74" s="319">
        <v>4</v>
      </c>
      <c r="B74" s="320"/>
      <c r="C74" s="321"/>
      <c r="D74" s="57" t="s">
        <v>16</v>
      </c>
      <c r="E74" s="77">
        <v>0</v>
      </c>
      <c r="F74" s="77">
        <f>F75</f>
        <v>0</v>
      </c>
      <c r="G74" s="77">
        <f t="shared" si="33"/>
        <v>0</v>
      </c>
    </row>
    <row r="75" spans="1:7" ht="30">
      <c r="A75" s="324">
        <v>42</v>
      </c>
      <c r="B75" s="325"/>
      <c r="C75" s="326"/>
      <c r="D75" s="80" t="s">
        <v>32</v>
      </c>
      <c r="E75" s="58">
        <v>0</v>
      </c>
      <c r="F75" s="58">
        <v>0</v>
      </c>
      <c r="G75" s="58">
        <f t="shared" si="33"/>
        <v>0</v>
      </c>
    </row>
    <row r="77" spans="1:7" ht="15.75">
      <c r="B77" s="5"/>
      <c r="C77" s="5"/>
      <c r="D77" s="5"/>
    </row>
    <row r="78" spans="1:7" ht="15.75">
      <c r="A78" s="315"/>
      <c r="B78" s="315"/>
      <c r="C78" s="315"/>
      <c r="D78" s="315"/>
    </row>
    <row r="79" spans="1:7" ht="15.75">
      <c r="A79" s="315"/>
      <c r="B79" s="315"/>
      <c r="C79" s="315"/>
      <c r="D79" s="315"/>
    </row>
    <row r="80" spans="1:7" ht="15.75">
      <c r="E80" s="313"/>
      <c r="F80" s="313"/>
      <c r="G80" s="313"/>
    </row>
    <row r="81" spans="5:7" ht="15.75">
      <c r="E81" s="313"/>
      <c r="F81" s="313"/>
      <c r="G81" s="313"/>
    </row>
  </sheetData>
  <mergeCells count="73">
    <mergeCell ref="A53:C53"/>
    <mergeCell ref="A54:C54"/>
    <mergeCell ref="A55:C55"/>
    <mergeCell ref="A56:C56"/>
    <mergeCell ref="A57:C57"/>
    <mergeCell ref="A60:C60"/>
    <mergeCell ref="A61:C61"/>
    <mergeCell ref="A71:C71"/>
    <mergeCell ref="A59:C59"/>
    <mergeCell ref="A58:C58"/>
    <mergeCell ref="A63:C63"/>
    <mergeCell ref="A64:C64"/>
    <mergeCell ref="A65:C65"/>
    <mergeCell ref="A62:C62"/>
    <mergeCell ref="A72:C72"/>
    <mergeCell ref="A73:C73"/>
    <mergeCell ref="A74:C74"/>
    <mergeCell ref="A75:C75"/>
    <mergeCell ref="A66:C66"/>
    <mergeCell ref="A67:C67"/>
    <mergeCell ref="A68:C68"/>
    <mergeCell ref="A69:C69"/>
    <mergeCell ref="A70:C70"/>
    <mergeCell ref="A50:C50"/>
    <mergeCell ref="A51:C51"/>
    <mergeCell ref="A52:C52"/>
    <mergeCell ref="A44:C44"/>
    <mergeCell ref="A45:C45"/>
    <mergeCell ref="A46:C46"/>
    <mergeCell ref="A47:C47"/>
    <mergeCell ref="A48:C48"/>
    <mergeCell ref="A49:C49"/>
    <mergeCell ref="A40:C40"/>
    <mergeCell ref="A41:C41"/>
    <mergeCell ref="A42:C42"/>
    <mergeCell ref="A43:C43"/>
    <mergeCell ref="A36:C36"/>
    <mergeCell ref="A37:C37"/>
    <mergeCell ref="A38:C38"/>
    <mergeCell ref="A39:C39"/>
    <mergeCell ref="A7:C7"/>
    <mergeCell ref="A9:C9"/>
    <mergeCell ref="A32:C32"/>
    <mergeCell ref="A33:C33"/>
    <mergeCell ref="A24:C24"/>
    <mergeCell ref="A25:C25"/>
    <mergeCell ref="A8:C8"/>
    <mergeCell ref="A21:C21"/>
    <mergeCell ref="A22:C22"/>
    <mergeCell ref="A23:C23"/>
    <mergeCell ref="A34:C34"/>
    <mergeCell ref="A35:C35"/>
    <mergeCell ref="A27:C27"/>
    <mergeCell ref="A28:C28"/>
    <mergeCell ref="A29:C29"/>
    <mergeCell ref="A30:C30"/>
    <mergeCell ref="A31:C31"/>
    <mergeCell ref="A2:G2"/>
    <mergeCell ref="E80:G80"/>
    <mergeCell ref="E81:G81"/>
    <mergeCell ref="A3:G3"/>
    <mergeCell ref="A4:G4"/>
    <mergeCell ref="A5:G5"/>
    <mergeCell ref="A78:D78"/>
    <mergeCell ref="A79:D79"/>
    <mergeCell ref="A10:C10"/>
    <mergeCell ref="A11:C11"/>
    <mergeCell ref="B12:C12"/>
    <mergeCell ref="B13:C13"/>
    <mergeCell ref="A18:C18"/>
    <mergeCell ref="A14:C14"/>
    <mergeCell ref="A15:C15"/>
    <mergeCell ref="A17:C17"/>
  </mergeCells>
  <pageMargins left="0.70866141732283472" right="0.70866141732283472" top="0.74803149606299213" bottom="0.74803149606299213" header="0.31496062992125984" footer="0.31496062992125984"/>
  <pageSetup paperSize="9" scale="64" fitToHeight="0" orientation="portrait" r:id="rId1"/>
  <headerFooter>
    <oddFooter>Stranica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7"/>
  <sheetViews>
    <sheetView topLeftCell="A31" zoomScaleNormal="100" workbookViewId="0">
      <selection sqref="A1:A67"/>
    </sheetView>
  </sheetViews>
  <sheetFormatPr defaultRowHeight="15"/>
  <cols>
    <col min="1" max="1" width="111.140625" style="180" customWidth="1"/>
    <col min="9" max="9" width="12" customWidth="1"/>
  </cols>
  <sheetData>
    <row r="1" spans="1:9">
      <c r="A1" s="168" t="s">
        <v>101</v>
      </c>
      <c r="B1" s="149"/>
      <c r="C1" s="149"/>
      <c r="D1" s="149"/>
      <c r="E1" s="149"/>
      <c r="F1" s="149"/>
      <c r="G1" s="149"/>
      <c r="H1" s="149"/>
      <c r="I1" s="149"/>
    </row>
    <row r="2" spans="1:9" ht="15.75">
      <c r="A2" s="169"/>
      <c r="B2" s="99"/>
      <c r="C2" s="99"/>
      <c r="D2" s="99"/>
      <c r="E2" s="99"/>
      <c r="F2" s="99"/>
      <c r="G2" s="99"/>
      <c r="H2" s="99"/>
      <c r="I2" s="99"/>
    </row>
    <row r="3" spans="1:9" ht="29.25" customHeight="1">
      <c r="A3" s="170" t="s">
        <v>215</v>
      </c>
      <c r="B3" s="136"/>
      <c r="C3" s="136"/>
      <c r="D3" s="136"/>
      <c r="E3" s="136"/>
      <c r="F3" s="136"/>
      <c r="G3" s="136"/>
      <c r="H3" s="136"/>
      <c r="I3" s="136"/>
    </row>
    <row r="4" spans="1:9" ht="15" customHeight="1">
      <c r="A4" s="246" t="s">
        <v>236</v>
      </c>
      <c r="B4" s="136"/>
      <c r="C4" s="136"/>
      <c r="D4" s="136"/>
      <c r="E4" s="136"/>
      <c r="F4" s="136"/>
      <c r="G4" s="136"/>
      <c r="H4" s="136"/>
      <c r="I4" s="136"/>
    </row>
    <row r="5" spans="1:9" ht="15.75">
      <c r="A5" s="169"/>
      <c r="B5" s="99"/>
      <c r="C5" s="99"/>
      <c r="D5" s="99"/>
      <c r="E5" s="99"/>
      <c r="F5" s="99"/>
      <c r="G5" s="99"/>
      <c r="H5" s="99"/>
      <c r="I5" s="99"/>
    </row>
    <row r="6" spans="1:9" ht="15.75">
      <c r="A6" s="169" t="s">
        <v>182</v>
      </c>
      <c r="B6" s="85"/>
      <c r="C6" s="85"/>
      <c r="D6" s="85"/>
      <c r="E6" s="85"/>
      <c r="F6" s="85"/>
      <c r="G6" s="85"/>
      <c r="H6" s="85"/>
      <c r="I6" s="85"/>
    </row>
    <row r="7" spans="1:9" ht="15.75">
      <c r="A7" s="171"/>
    </row>
    <row r="8" spans="1:9" s="160" customFormat="1" ht="114.75" customHeight="1">
      <c r="A8" s="154" t="s">
        <v>221</v>
      </c>
      <c r="B8" s="148"/>
      <c r="C8" s="148"/>
      <c r="D8" s="148"/>
      <c r="E8" s="148"/>
      <c r="F8" s="148"/>
      <c r="G8" s="148"/>
      <c r="H8" s="148"/>
      <c r="I8" s="148"/>
    </row>
    <row r="9" spans="1:9" s="160" customFormat="1" ht="10.5" customHeight="1">
      <c r="A9" s="154"/>
      <c r="B9" s="148"/>
      <c r="C9" s="148"/>
      <c r="D9" s="148"/>
      <c r="E9" s="148"/>
      <c r="F9" s="148"/>
      <c r="G9" s="148"/>
      <c r="H9" s="148"/>
      <c r="I9" s="148"/>
    </row>
    <row r="10" spans="1:9" s="162" customFormat="1" ht="17.25" customHeight="1">
      <c r="A10" s="172" t="s">
        <v>178</v>
      </c>
      <c r="B10" s="161"/>
      <c r="C10" s="161"/>
      <c r="D10" s="161"/>
      <c r="E10" s="161"/>
      <c r="F10" s="161"/>
      <c r="G10" s="161"/>
      <c r="H10" s="161"/>
      <c r="I10" s="161"/>
    </row>
    <row r="11" spans="1:9" s="162" customFormat="1" ht="10.5" customHeight="1">
      <c r="A11" s="173"/>
      <c r="B11" s="161"/>
      <c r="C11" s="161"/>
      <c r="D11" s="161"/>
      <c r="E11" s="161"/>
      <c r="F11" s="161"/>
      <c r="G11" s="161"/>
      <c r="H11" s="161"/>
      <c r="I11" s="161"/>
    </row>
    <row r="12" spans="1:9" s="162" customFormat="1" ht="57.75" customHeight="1">
      <c r="A12" s="154" t="s">
        <v>237</v>
      </c>
      <c r="B12" s="159"/>
      <c r="C12" s="159"/>
      <c r="D12" s="159"/>
      <c r="E12" s="159"/>
      <c r="F12" s="159"/>
      <c r="G12" s="159"/>
      <c r="H12" s="159"/>
      <c r="I12" s="159"/>
    </row>
    <row r="13" spans="1:9" s="162" customFormat="1" ht="10.5" customHeight="1">
      <c r="A13" s="174"/>
      <c r="B13" s="163"/>
      <c r="C13" s="163"/>
      <c r="D13" s="163"/>
      <c r="E13" s="163"/>
      <c r="F13" s="163"/>
      <c r="G13" s="163"/>
      <c r="H13" s="163"/>
      <c r="I13" s="163"/>
    </row>
    <row r="14" spans="1:9" s="162" customFormat="1" ht="15.75" customHeight="1">
      <c r="A14" s="137" t="s">
        <v>192</v>
      </c>
      <c r="B14" s="158"/>
      <c r="C14" s="158"/>
      <c r="D14" s="158"/>
      <c r="E14" s="158"/>
      <c r="F14" s="158"/>
      <c r="G14" s="158"/>
      <c r="H14" s="158"/>
      <c r="I14" s="158"/>
    </row>
    <row r="15" spans="1:9" s="162" customFormat="1" ht="10.5" customHeight="1">
      <c r="A15" s="137"/>
      <c r="B15" s="158"/>
      <c r="C15" s="158"/>
      <c r="D15" s="158"/>
      <c r="E15" s="158"/>
      <c r="F15" s="158"/>
      <c r="G15" s="158"/>
      <c r="H15" s="158"/>
      <c r="I15" s="158"/>
    </row>
    <row r="16" spans="1:9" s="162" customFormat="1" ht="43.5" customHeight="1">
      <c r="A16" s="137" t="s">
        <v>193</v>
      </c>
      <c r="B16" s="158"/>
      <c r="C16" s="158"/>
      <c r="D16" s="158"/>
      <c r="E16" s="158"/>
      <c r="F16" s="158"/>
      <c r="G16" s="158"/>
      <c r="H16" s="158"/>
      <c r="I16" s="158"/>
    </row>
    <row r="17" spans="1:10" s="162" customFormat="1" ht="30.75" customHeight="1">
      <c r="A17" s="137" t="s">
        <v>190</v>
      </c>
      <c r="B17" s="158"/>
      <c r="C17" s="158"/>
      <c r="D17" s="158"/>
      <c r="E17" s="158"/>
      <c r="F17" s="158"/>
      <c r="G17" s="158"/>
      <c r="H17" s="158"/>
      <c r="I17" s="158"/>
    </row>
    <row r="18" spans="1:10" s="162" customFormat="1" ht="10.5" customHeight="1">
      <c r="A18" s="137"/>
      <c r="B18" s="158"/>
      <c r="C18" s="158"/>
      <c r="D18" s="158"/>
      <c r="E18" s="158"/>
      <c r="F18" s="158"/>
      <c r="G18" s="158"/>
      <c r="H18" s="158"/>
      <c r="I18" s="158"/>
    </row>
    <row r="19" spans="1:10" s="162" customFormat="1" ht="45" customHeight="1">
      <c r="A19" s="137" t="s">
        <v>238</v>
      </c>
      <c r="B19" s="158"/>
      <c r="C19" s="158"/>
      <c r="D19" s="158"/>
      <c r="E19" s="158"/>
      <c r="F19" s="158"/>
      <c r="G19" s="158"/>
      <c r="H19" s="158"/>
      <c r="I19" s="158"/>
    </row>
    <row r="20" spans="1:10" s="164" customFormat="1" ht="45" customHeight="1">
      <c r="A20" s="137" t="s">
        <v>194</v>
      </c>
      <c r="B20" s="158"/>
      <c r="C20" s="158"/>
      <c r="D20" s="158"/>
      <c r="E20" s="158"/>
      <c r="F20" s="158"/>
      <c r="G20" s="158"/>
      <c r="H20" s="158"/>
      <c r="I20" s="158"/>
    </row>
    <row r="21" spans="1:10" s="164" customFormat="1" ht="10.5" customHeight="1">
      <c r="A21" s="137"/>
      <c r="B21" s="158"/>
      <c r="C21" s="158"/>
      <c r="D21" s="158"/>
      <c r="E21" s="158"/>
      <c r="F21" s="158"/>
      <c r="G21" s="158"/>
      <c r="H21" s="158"/>
      <c r="I21" s="158"/>
    </row>
    <row r="22" spans="1:10" s="162" customFormat="1" ht="85.5" customHeight="1">
      <c r="A22" s="183" t="s">
        <v>191</v>
      </c>
      <c r="B22" s="156"/>
      <c r="C22" s="156"/>
      <c r="D22" s="156"/>
      <c r="E22" s="156"/>
      <c r="F22" s="156"/>
      <c r="G22" s="156"/>
      <c r="H22" s="156"/>
      <c r="I22" s="156"/>
    </row>
    <row r="23" spans="1:10" s="162" customFormat="1" ht="49.5" customHeight="1">
      <c r="A23" s="154" t="s">
        <v>199</v>
      </c>
      <c r="B23" s="156"/>
      <c r="C23" s="156"/>
      <c r="D23" s="156"/>
      <c r="E23" s="156"/>
      <c r="F23" s="156"/>
      <c r="G23" s="156"/>
      <c r="H23" s="156"/>
      <c r="I23" s="156"/>
    </row>
    <row r="24" spans="1:10" s="162" customFormat="1" ht="44.25" customHeight="1">
      <c r="A24" s="183" t="s">
        <v>239</v>
      </c>
      <c r="B24" s="156"/>
      <c r="C24" s="156"/>
      <c r="D24" s="156"/>
      <c r="E24" s="156"/>
      <c r="F24" s="156"/>
      <c r="G24" s="156"/>
      <c r="H24" s="156"/>
      <c r="I24" s="156"/>
    </row>
    <row r="25" spans="1:10" s="162" customFormat="1" ht="87" customHeight="1">
      <c r="A25" s="137" t="s">
        <v>220</v>
      </c>
      <c r="B25" s="153"/>
      <c r="C25" s="153"/>
      <c r="D25" s="153"/>
      <c r="E25" s="153"/>
      <c r="F25" s="153"/>
      <c r="G25" s="153"/>
      <c r="H25" s="153"/>
      <c r="I25" s="153"/>
      <c r="J25" s="10"/>
    </row>
    <row r="26" spans="1:10" s="162" customFormat="1" ht="10.5" customHeight="1">
      <c r="A26" s="154"/>
      <c r="B26" s="138"/>
      <c r="C26" s="138"/>
      <c r="D26" s="138"/>
      <c r="E26" s="138"/>
      <c r="F26" s="138"/>
      <c r="G26" s="138"/>
      <c r="H26" s="138"/>
      <c r="I26" s="138"/>
      <c r="J26" s="10"/>
    </row>
    <row r="27" spans="1:10" s="162" customFormat="1" ht="31.5" customHeight="1">
      <c r="A27" s="175" t="s">
        <v>98</v>
      </c>
      <c r="B27" s="157"/>
      <c r="C27" s="157"/>
      <c r="D27" s="157"/>
      <c r="E27" s="157"/>
      <c r="F27" s="157"/>
      <c r="G27" s="157"/>
      <c r="H27" s="157"/>
      <c r="I27" s="157"/>
    </row>
    <row r="28" spans="1:10" s="162" customFormat="1" ht="10.5" customHeight="1">
      <c r="A28" s="173"/>
      <c r="B28" s="98"/>
      <c r="C28" s="98"/>
      <c r="D28" s="98"/>
      <c r="E28" s="98"/>
      <c r="F28" s="98"/>
      <c r="G28" s="98"/>
      <c r="H28" s="98"/>
      <c r="I28" s="98"/>
    </row>
    <row r="29" spans="1:10" s="165" customFormat="1" ht="49.5" customHeight="1">
      <c r="A29" s="137" t="s">
        <v>222</v>
      </c>
      <c r="B29" s="150"/>
      <c r="C29" s="150"/>
      <c r="D29" s="150"/>
      <c r="E29" s="150"/>
      <c r="F29" s="150"/>
      <c r="G29" s="150"/>
      <c r="H29" s="150"/>
      <c r="I29" s="150"/>
    </row>
    <row r="30" spans="1:10" s="165" customFormat="1" ht="10.5" customHeight="1">
      <c r="A30" s="137"/>
      <c r="B30" s="150"/>
      <c r="C30" s="150"/>
      <c r="D30" s="150"/>
      <c r="E30" s="150"/>
      <c r="F30" s="150"/>
      <c r="G30" s="150"/>
      <c r="H30" s="150"/>
      <c r="I30" s="150"/>
    </row>
    <row r="31" spans="1:10" s="165" customFormat="1" ht="15" customHeight="1">
      <c r="A31" s="230" t="s">
        <v>184</v>
      </c>
      <c r="B31" s="150"/>
      <c r="C31" s="150"/>
      <c r="D31" s="150"/>
      <c r="E31" s="150"/>
      <c r="F31" s="150"/>
      <c r="G31" s="150"/>
      <c r="H31" s="150"/>
      <c r="I31" s="150"/>
    </row>
    <row r="32" spans="1:10" s="162" customFormat="1" ht="23.45" hidden="1" customHeight="1">
      <c r="A32" s="176"/>
      <c r="B32" s="139"/>
      <c r="C32" s="139"/>
      <c r="D32" s="139"/>
      <c r="E32" s="139"/>
      <c r="F32" s="139"/>
      <c r="G32" s="139"/>
      <c r="H32" s="139"/>
      <c r="I32" s="139"/>
    </row>
    <row r="33" spans="1:9" s="162" customFormat="1" ht="23.45" hidden="1" customHeight="1">
      <c r="A33" s="176"/>
      <c r="B33" s="139"/>
      <c r="C33" s="139"/>
      <c r="D33" s="139"/>
      <c r="E33" s="139"/>
      <c r="F33" s="139"/>
      <c r="G33" s="139"/>
      <c r="H33" s="139"/>
      <c r="I33" s="139"/>
    </row>
    <row r="34" spans="1:9" s="162" customFormat="1" ht="10.5" customHeight="1">
      <c r="A34" s="176"/>
      <c r="B34" s="139"/>
      <c r="C34" s="139"/>
      <c r="D34" s="139"/>
      <c r="E34" s="139"/>
      <c r="F34" s="139"/>
      <c r="G34" s="139"/>
      <c r="H34" s="139"/>
      <c r="I34" s="139"/>
    </row>
    <row r="35" spans="1:9" s="162" customFormat="1" ht="21.6" customHeight="1">
      <c r="A35" s="137" t="s">
        <v>240</v>
      </c>
      <c r="B35" s="151"/>
      <c r="C35" s="151"/>
      <c r="D35" s="151"/>
      <c r="E35" s="151"/>
      <c r="F35" s="151"/>
      <c r="G35" s="151"/>
      <c r="H35" s="151"/>
      <c r="I35" s="151"/>
    </row>
    <row r="36" spans="1:9" s="162" customFormat="1" ht="45" customHeight="1">
      <c r="A36" s="247" t="s">
        <v>241</v>
      </c>
      <c r="B36" s="152"/>
      <c r="C36" s="152"/>
      <c r="D36" s="152"/>
      <c r="E36" s="152"/>
      <c r="F36" s="152"/>
      <c r="G36" s="152"/>
      <c r="H36" s="152"/>
      <c r="I36" s="152"/>
    </row>
    <row r="37" spans="1:9" s="162" customFormat="1" ht="48" customHeight="1">
      <c r="A37" s="154" t="s">
        <v>242</v>
      </c>
      <c r="B37" s="152"/>
      <c r="C37" s="152"/>
      <c r="D37" s="152"/>
      <c r="E37" s="152"/>
      <c r="F37" s="152"/>
      <c r="G37" s="152"/>
      <c r="H37" s="152"/>
      <c r="I37" s="152"/>
    </row>
    <row r="38" spans="1:9" s="162" customFormat="1" ht="31.5" customHeight="1">
      <c r="A38" s="154" t="s">
        <v>223</v>
      </c>
      <c r="B38" s="152"/>
      <c r="C38" s="152"/>
      <c r="D38" s="152"/>
      <c r="E38" s="152"/>
      <c r="F38" s="152"/>
      <c r="G38" s="152"/>
      <c r="H38" s="152"/>
      <c r="I38" s="152"/>
    </row>
    <row r="39" spans="1:9" s="162" customFormat="1" ht="56.25" customHeight="1">
      <c r="A39" s="154" t="s">
        <v>195</v>
      </c>
      <c r="B39" s="152"/>
      <c r="C39" s="152"/>
      <c r="D39" s="152"/>
      <c r="E39" s="152"/>
      <c r="F39" s="152"/>
      <c r="G39" s="152"/>
      <c r="H39" s="152"/>
      <c r="I39" s="152"/>
    </row>
    <row r="40" spans="1:9" s="162" customFormat="1" ht="36.75" customHeight="1">
      <c r="A40" s="155" t="s">
        <v>196</v>
      </c>
      <c r="B40" s="138"/>
      <c r="C40" s="138"/>
      <c r="D40" s="138"/>
      <c r="E40" s="138"/>
      <c r="F40" s="138"/>
      <c r="G40" s="138"/>
      <c r="H40" s="138"/>
      <c r="I40" s="138"/>
    </row>
    <row r="41" spans="1:9" s="162" customFormat="1" ht="29.25" customHeight="1">
      <c r="A41" s="154" t="s">
        <v>99</v>
      </c>
      <c r="B41" s="98"/>
      <c r="C41" s="98"/>
      <c r="D41" s="98"/>
      <c r="E41" s="98"/>
      <c r="F41" s="98"/>
      <c r="G41" s="98"/>
      <c r="H41" s="98"/>
      <c r="I41" s="98"/>
    </row>
    <row r="42" spans="1:9" s="162" customFormat="1" ht="10.5" customHeight="1">
      <c r="A42" s="154"/>
      <c r="B42" s="98"/>
      <c r="C42" s="98"/>
      <c r="D42" s="98"/>
      <c r="E42" s="98"/>
      <c r="F42" s="98"/>
      <c r="G42" s="98"/>
      <c r="H42" s="98"/>
      <c r="I42" s="98"/>
    </row>
    <row r="43" spans="1:9" s="162" customFormat="1" ht="73.5" customHeight="1">
      <c r="A43" s="248" t="s">
        <v>243</v>
      </c>
      <c r="B43" s="98"/>
      <c r="C43" s="98"/>
      <c r="D43" s="98"/>
      <c r="E43" s="98"/>
      <c r="F43" s="98"/>
      <c r="G43" s="98"/>
      <c r="H43" s="98"/>
      <c r="I43" s="98"/>
    </row>
    <row r="44" spans="1:9" s="162" customFormat="1" ht="45" customHeight="1">
      <c r="A44" s="178" t="s">
        <v>224</v>
      </c>
      <c r="B44" s="98"/>
      <c r="C44" s="98"/>
      <c r="D44" s="98"/>
      <c r="E44" s="98"/>
      <c r="F44" s="98"/>
      <c r="G44" s="98"/>
      <c r="H44" s="98"/>
      <c r="I44" s="98"/>
    </row>
    <row r="45" spans="1:9" s="162" customFormat="1" ht="24" customHeight="1">
      <c r="A45" s="178" t="s">
        <v>244</v>
      </c>
      <c r="B45" s="98"/>
      <c r="C45" s="98"/>
      <c r="D45" s="98"/>
      <c r="E45" s="98"/>
      <c r="F45" s="98"/>
      <c r="G45" s="98"/>
      <c r="H45" s="98"/>
      <c r="I45" s="98"/>
    </row>
    <row r="46" spans="1:9" s="162" customFormat="1" ht="44.45" customHeight="1">
      <c r="A46" s="177" t="s">
        <v>230</v>
      </c>
      <c r="B46" s="98"/>
      <c r="C46" s="98"/>
      <c r="D46" s="98"/>
      <c r="E46" s="98"/>
      <c r="F46" s="98"/>
      <c r="G46" s="98"/>
      <c r="H46" s="98"/>
      <c r="I46" s="98"/>
    </row>
    <row r="47" spans="1:9" s="162" customFormat="1" ht="30" customHeight="1">
      <c r="A47" s="176" t="s">
        <v>245</v>
      </c>
      <c r="B47" s="166"/>
      <c r="C47" s="166"/>
      <c r="D47" s="166"/>
      <c r="E47" s="98"/>
      <c r="F47" s="98"/>
      <c r="G47" s="98"/>
      <c r="H47" s="98"/>
      <c r="I47" s="98"/>
    </row>
    <row r="48" spans="1:9" s="162" customFormat="1" ht="30.6" customHeight="1">
      <c r="A48" s="178" t="s">
        <v>225</v>
      </c>
      <c r="B48" s="138"/>
      <c r="C48" s="138"/>
      <c r="D48" s="138"/>
      <c r="E48" s="138"/>
      <c r="F48" s="138"/>
      <c r="G48" s="138"/>
      <c r="H48" s="138"/>
      <c r="I48" s="138"/>
    </row>
    <row r="49" spans="1:13" s="162" customFormat="1" ht="33" customHeight="1">
      <c r="A49" s="177" t="s">
        <v>186</v>
      </c>
      <c r="B49" s="138"/>
      <c r="C49" s="138"/>
      <c r="D49" s="138"/>
      <c r="E49" s="138"/>
      <c r="F49" s="138"/>
      <c r="G49" s="138"/>
      <c r="H49" s="138"/>
      <c r="I49" s="138"/>
    </row>
    <row r="50" spans="1:13" s="162" customFormat="1" ht="10.5" customHeight="1">
      <c r="A50" s="177"/>
      <c r="B50" s="138"/>
      <c r="C50" s="138"/>
      <c r="D50" s="138"/>
      <c r="E50" s="138"/>
      <c r="F50" s="138"/>
      <c r="G50" s="138"/>
      <c r="H50" s="138"/>
      <c r="I50" s="138"/>
    </row>
    <row r="51" spans="1:13" s="162" customFormat="1" ht="19.5" customHeight="1">
      <c r="A51" s="173" t="s">
        <v>197</v>
      </c>
      <c r="B51" s="98"/>
      <c r="C51" s="98"/>
      <c r="D51" s="98"/>
      <c r="E51" s="98"/>
      <c r="F51" s="98"/>
      <c r="G51" s="98"/>
      <c r="H51" s="98"/>
      <c r="I51" s="98"/>
    </row>
    <row r="52" spans="1:13" s="162" customFormat="1" ht="10.5" customHeight="1">
      <c r="A52" s="173"/>
      <c r="B52" s="98"/>
      <c r="C52" s="98"/>
      <c r="D52" s="98"/>
      <c r="E52" s="98"/>
      <c r="F52" s="98"/>
      <c r="G52" s="98"/>
      <c r="H52" s="98"/>
      <c r="I52" s="98"/>
    </row>
    <row r="53" spans="1:13" s="162" customFormat="1" ht="30.6" customHeight="1">
      <c r="A53" s="176" t="s">
        <v>187</v>
      </c>
      <c r="B53" s="100"/>
      <c r="C53" s="100"/>
      <c r="D53" s="100"/>
      <c r="E53" s="100"/>
      <c r="F53" s="100"/>
      <c r="G53" s="100"/>
      <c r="H53" s="100"/>
      <c r="I53" s="100"/>
      <c r="J53" s="12"/>
      <c r="K53" s="12"/>
      <c r="L53" s="12"/>
      <c r="M53" s="12"/>
    </row>
    <row r="54" spans="1:13" s="162" customFormat="1" ht="23.45" customHeight="1">
      <c r="A54" s="137" t="s">
        <v>226</v>
      </c>
      <c r="B54" s="154"/>
      <c r="C54" s="154"/>
      <c r="D54" s="154"/>
      <c r="E54" s="154"/>
      <c r="F54" s="154"/>
      <c r="G54" s="154"/>
      <c r="H54" s="154"/>
      <c r="I54" s="154"/>
    </row>
    <row r="55" spans="1:13" s="162" customFormat="1" ht="30.6" customHeight="1">
      <c r="A55" s="176" t="s">
        <v>179</v>
      </c>
      <c r="B55" s="154"/>
      <c r="C55" s="154"/>
      <c r="D55" s="154"/>
      <c r="E55" s="154"/>
      <c r="F55" s="154"/>
      <c r="G55" s="154"/>
      <c r="H55" s="154"/>
      <c r="I55" s="154"/>
    </row>
    <row r="56" spans="1:13" s="162" customFormat="1" ht="30" customHeight="1">
      <c r="A56" s="154" t="s">
        <v>189</v>
      </c>
      <c r="B56" s="155"/>
      <c r="C56" s="155"/>
      <c r="D56" s="155"/>
      <c r="E56" s="155"/>
      <c r="F56" s="155"/>
      <c r="G56" s="155"/>
      <c r="H56" s="155"/>
      <c r="I56" s="155"/>
    </row>
    <row r="57" spans="1:13" s="162" customFormat="1" ht="10.5" customHeight="1">
      <c r="A57" s="154"/>
      <c r="B57" s="155"/>
      <c r="C57" s="155"/>
      <c r="D57" s="155"/>
      <c r="E57" s="155"/>
      <c r="F57" s="155"/>
      <c r="G57" s="155"/>
      <c r="H57" s="155"/>
      <c r="I57" s="155"/>
    </row>
    <row r="58" spans="1:13" s="162" customFormat="1">
      <c r="A58" s="137" t="s">
        <v>170</v>
      </c>
    </row>
    <row r="59" spans="1:13" s="162" customFormat="1">
      <c r="A59" s="154" t="s">
        <v>171</v>
      </c>
    </row>
    <row r="60" spans="1:13" s="162" customFormat="1" ht="30">
      <c r="A60" s="154" t="s">
        <v>172</v>
      </c>
    </row>
    <row r="61" spans="1:13" s="162" customFormat="1" ht="30">
      <c r="A61" s="154" t="s">
        <v>180</v>
      </c>
      <c r="B61" s="147"/>
      <c r="C61" s="147"/>
      <c r="D61" s="147"/>
      <c r="E61" s="147"/>
      <c r="F61" s="147"/>
      <c r="G61" s="147"/>
      <c r="H61" s="147"/>
      <c r="I61" s="147"/>
    </row>
    <row r="62" spans="1:13" s="162" customFormat="1">
      <c r="A62" s="137" t="s">
        <v>100</v>
      </c>
      <c r="B62" s="167"/>
      <c r="C62" s="167"/>
      <c r="D62" s="167"/>
      <c r="E62" s="167"/>
      <c r="F62" s="167"/>
      <c r="G62" s="167"/>
      <c r="H62" s="167"/>
      <c r="I62" s="167"/>
    </row>
    <row r="63" spans="1:13" s="162" customFormat="1">
      <c r="A63" s="154" t="s">
        <v>173</v>
      </c>
      <c r="B63" s="165"/>
      <c r="C63" s="165"/>
      <c r="D63" s="165"/>
      <c r="E63" s="165"/>
      <c r="F63" s="165"/>
      <c r="G63" s="165"/>
      <c r="H63" s="165"/>
      <c r="I63" s="165"/>
    </row>
    <row r="64" spans="1:13" s="162" customFormat="1">
      <c r="A64" s="154" t="s">
        <v>174</v>
      </c>
      <c r="B64" s="167"/>
      <c r="C64" s="167"/>
      <c r="D64" s="167"/>
      <c r="E64" s="167"/>
      <c r="F64" s="167"/>
      <c r="G64" s="167"/>
      <c r="H64" s="167"/>
      <c r="I64" s="167"/>
    </row>
    <row r="65" spans="1:9" s="162" customFormat="1">
      <c r="A65" s="154" t="s">
        <v>175</v>
      </c>
      <c r="B65" s="167"/>
      <c r="C65" s="167"/>
      <c r="D65" s="167"/>
      <c r="E65" s="167"/>
      <c r="F65" s="167"/>
      <c r="G65" s="167"/>
      <c r="H65" s="167"/>
      <c r="I65" s="167"/>
    </row>
    <row r="66" spans="1:9" s="162" customFormat="1">
      <c r="A66" s="154" t="s">
        <v>176</v>
      </c>
    </row>
    <row r="67" spans="1:9">
      <c r="A67" s="179"/>
    </row>
  </sheetData>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70"/>
  <sheetViews>
    <sheetView topLeftCell="A57" workbookViewId="0">
      <selection sqref="A1:G63"/>
    </sheetView>
  </sheetViews>
  <sheetFormatPr defaultRowHeight="15"/>
  <cols>
    <col min="1" max="1" width="13.28515625" style="180" customWidth="1"/>
    <col min="2" max="2" width="53.85546875" style="180" customWidth="1"/>
    <col min="3" max="3" width="10.5703125" style="180" customWidth="1"/>
    <col min="4" max="7" width="11.42578125" style="180" customWidth="1"/>
  </cols>
  <sheetData>
    <row r="1" spans="1:7" ht="15.75">
      <c r="A1" s="344" t="s">
        <v>169</v>
      </c>
      <c r="B1" s="344"/>
      <c r="C1" s="344"/>
      <c r="D1" s="344"/>
      <c r="E1" s="344"/>
      <c r="F1" s="344"/>
      <c r="G1" s="344"/>
    </row>
    <row r="2" spans="1:7" ht="15.75">
      <c r="A2" s="169"/>
      <c r="B2" s="231"/>
      <c r="C2" s="231"/>
      <c r="D2" s="231"/>
      <c r="E2" s="231"/>
      <c r="F2" s="231"/>
      <c r="G2" s="231"/>
    </row>
    <row r="3" spans="1:7" ht="27.75" customHeight="1">
      <c r="A3" s="345" t="s">
        <v>216</v>
      </c>
      <c r="B3" s="345"/>
      <c r="C3" s="345"/>
      <c r="D3" s="345"/>
      <c r="E3" s="345"/>
      <c r="F3" s="345"/>
      <c r="G3" s="345"/>
    </row>
    <row r="4" spans="1:7" ht="15.75">
      <c r="A4" s="345"/>
      <c r="B4" s="345"/>
      <c r="C4" s="345"/>
      <c r="D4" s="345"/>
      <c r="E4" s="345"/>
      <c r="F4" s="345"/>
      <c r="G4" s="345"/>
    </row>
    <row r="5" spans="1:7" ht="15.75">
      <c r="A5" s="352" t="s">
        <v>102</v>
      </c>
      <c r="B5" s="352"/>
      <c r="C5" s="352"/>
      <c r="D5" s="352"/>
      <c r="E5" s="352"/>
      <c r="F5" s="352"/>
      <c r="G5" s="352"/>
    </row>
    <row r="6" spans="1:7" ht="15.75">
      <c r="A6" s="353" t="s">
        <v>103</v>
      </c>
      <c r="B6" s="354"/>
      <c r="C6" s="354"/>
      <c r="D6" s="354"/>
      <c r="E6" s="354"/>
      <c r="F6" s="354"/>
      <c r="G6" s="355"/>
    </row>
    <row r="7" spans="1:7" ht="15.75">
      <c r="A7" s="356" t="s">
        <v>166</v>
      </c>
      <c r="B7" s="357"/>
      <c r="C7" s="357"/>
      <c r="D7" s="357"/>
      <c r="E7" s="357"/>
      <c r="F7" s="357"/>
      <c r="G7" s="358"/>
    </row>
    <row r="8" spans="1:7" ht="15.75">
      <c r="A8" s="356" t="s">
        <v>185</v>
      </c>
      <c r="B8" s="357"/>
      <c r="C8" s="357"/>
      <c r="D8" s="357"/>
      <c r="E8" s="357"/>
      <c r="F8" s="357"/>
      <c r="G8" s="358"/>
    </row>
    <row r="9" spans="1:7" ht="15.75">
      <c r="A9" s="356" t="s">
        <v>167</v>
      </c>
      <c r="B9" s="357"/>
      <c r="C9" s="357"/>
      <c r="D9" s="357"/>
      <c r="E9" s="357"/>
      <c r="F9" s="357"/>
      <c r="G9" s="358"/>
    </row>
    <row r="10" spans="1:7" ht="15.75">
      <c r="A10" s="349" t="s">
        <v>168</v>
      </c>
      <c r="B10" s="350"/>
      <c r="C10" s="350"/>
      <c r="D10" s="350"/>
      <c r="E10" s="350"/>
      <c r="F10" s="350"/>
      <c r="G10" s="351"/>
    </row>
    <row r="11" spans="1:7" ht="20.25" customHeight="1">
      <c r="A11" s="359" t="s">
        <v>201</v>
      </c>
      <c r="B11" s="360"/>
      <c r="C11" s="360"/>
      <c r="D11" s="360"/>
      <c r="E11" s="360"/>
      <c r="F11" s="360"/>
      <c r="G11" s="361"/>
    </row>
    <row r="12" spans="1:7" ht="15" customHeight="1">
      <c r="A12" s="362" t="s">
        <v>104</v>
      </c>
      <c r="B12" s="363"/>
      <c r="C12" s="363"/>
      <c r="D12" s="363"/>
      <c r="E12" s="363"/>
      <c r="F12" s="363"/>
      <c r="G12" s="364"/>
    </row>
    <row r="13" spans="1:7" ht="15.75">
      <c r="A13" s="346" t="s">
        <v>125</v>
      </c>
      <c r="B13" s="347"/>
      <c r="C13" s="347"/>
      <c r="D13" s="347"/>
      <c r="E13" s="347"/>
      <c r="F13" s="347"/>
      <c r="G13" s="348"/>
    </row>
    <row r="14" spans="1:7" ht="15.75">
      <c r="A14" s="367" t="s">
        <v>126</v>
      </c>
      <c r="B14" s="368"/>
      <c r="C14" s="368"/>
      <c r="D14" s="368"/>
      <c r="E14" s="368"/>
      <c r="F14" s="368"/>
      <c r="G14" s="369"/>
    </row>
    <row r="15" spans="1:7" ht="15.75">
      <c r="A15" s="370" t="s">
        <v>105</v>
      </c>
      <c r="B15" s="370"/>
      <c r="C15" s="370"/>
      <c r="D15" s="370"/>
      <c r="E15" s="370"/>
      <c r="F15" s="370"/>
      <c r="G15" s="370"/>
    </row>
    <row r="16" spans="1:7" ht="15.75">
      <c r="A16" s="340" t="s">
        <v>106</v>
      </c>
      <c r="B16" s="340"/>
      <c r="C16" s="340"/>
      <c r="D16" s="340"/>
      <c r="E16" s="371" t="s">
        <v>142</v>
      </c>
      <c r="F16" s="371"/>
      <c r="G16" s="371"/>
    </row>
    <row r="17" spans="1:7" ht="35.25" customHeight="1">
      <c r="A17" s="340"/>
      <c r="B17" s="340"/>
      <c r="C17" s="340"/>
      <c r="D17" s="340"/>
      <c r="E17" s="232" t="s">
        <v>155</v>
      </c>
      <c r="F17" s="232" t="s">
        <v>133</v>
      </c>
      <c r="G17" s="232" t="s">
        <v>145</v>
      </c>
    </row>
    <row r="18" spans="1:7" ht="40.5" customHeight="1">
      <c r="A18" s="378" t="s">
        <v>177</v>
      </c>
      <c r="B18" s="379"/>
      <c r="C18" s="379"/>
      <c r="D18" s="380"/>
      <c r="E18" s="384">
        <v>3445989</v>
      </c>
      <c r="F18" s="365">
        <v>-46000</v>
      </c>
      <c r="G18" s="365">
        <v>3399989</v>
      </c>
    </row>
    <row r="19" spans="1:7" ht="91.5" customHeight="1">
      <c r="A19" s="381" t="s">
        <v>246</v>
      </c>
      <c r="B19" s="382"/>
      <c r="C19" s="382"/>
      <c r="D19" s="383"/>
      <c r="E19" s="385"/>
      <c r="F19" s="366"/>
      <c r="G19" s="366"/>
    </row>
    <row r="20" spans="1:7" ht="126.75" customHeight="1">
      <c r="A20" s="372" t="s">
        <v>202</v>
      </c>
      <c r="B20" s="373"/>
      <c r="C20" s="373"/>
      <c r="D20" s="374"/>
      <c r="E20" s="385"/>
      <c r="F20" s="366"/>
      <c r="G20" s="366"/>
    </row>
    <row r="21" spans="1:7" ht="61.5" customHeight="1">
      <c r="A21" s="372" t="s">
        <v>227</v>
      </c>
      <c r="B21" s="373"/>
      <c r="C21" s="373"/>
      <c r="D21" s="374"/>
      <c r="E21" s="385"/>
      <c r="F21" s="366"/>
      <c r="G21" s="366"/>
    </row>
    <row r="22" spans="1:7" ht="78" customHeight="1">
      <c r="A22" s="375" t="s">
        <v>228</v>
      </c>
      <c r="B22" s="376"/>
      <c r="C22" s="376"/>
      <c r="D22" s="377"/>
      <c r="E22" s="385"/>
      <c r="F22" s="366"/>
      <c r="G22" s="366"/>
    </row>
    <row r="23" spans="1:7" ht="18.600000000000001" customHeight="1">
      <c r="A23" s="410" t="s">
        <v>229</v>
      </c>
      <c r="B23" s="411"/>
      <c r="C23" s="411"/>
      <c r="D23" s="411"/>
      <c r="E23" s="412"/>
      <c r="F23" s="412"/>
      <c r="G23" s="413"/>
    </row>
    <row r="24" spans="1:7" ht="33.75" customHeight="1">
      <c r="A24" s="404" t="s">
        <v>247</v>
      </c>
      <c r="B24" s="405"/>
      <c r="C24" s="405"/>
      <c r="D24" s="405"/>
      <c r="E24" s="405"/>
      <c r="F24" s="405"/>
      <c r="G24" s="406"/>
    </row>
    <row r="25" spans="1:7" ht="64.5" customHeight="1">
      <c r="A25" s="404" t="s">
        <v>203</v>
      </c>
      <c r="B25" s="405"/>
      <c r="C25" s="405"/>
      <c r="D25" s="405"/>
      <c r="E25" s="405"/>
      <c r="F25" s="405"/>
      <c r="G25" s="406"/>
    </row>
    <row r="26" spans="1:7" ht="47.25" customHeight="1">
      <c r="A26" s="404" t="s">
        <v>248</v>
      </c>
      <c r="B26" s="405"/>
      <c r="C26" s="405"/>
      <c r="D26" s="405"/>
      <c r="E26" s="405"/>
      <c r="F26" s="405"/>
      <c r="G26" s="406"/>
    </row>
    <row r="27" spans="1:7" ht="32.25" customHeight="1">
      <c r="A27" s="404" t="s">
        <v>249</v>
      </c>
      <c r="B27" s="405"/>
      <c r="C27" s="405"/>
      <c r="D27" s="405"/>
      <c r="E27" s="405"/>
      <c r="F27" s="405"/>
      <c r="G27" s="406"/>
    </row>
    <row r="28" spans="1:7" ht="31.5" customHeight="1">
      <c r="A28" s="404" t="s">
        <v>231</v>
      </c>
      <c r="B28" s="405"/>
      <c r="C28" s="405"/>
      <c r="D28" s="405"/>
      <c r="E28" s="405"/>
      <c r="F28" s="405"/>
      <c r="G28" s="406"/>
    </row>
    <row r="29" spans="1:7" ht="142.5" customHeight="1">
      <c r="A29" s="407" t="s">
        <v>204</v>
      </c>
      <c r="B29" s="408"/>
      <c r="C29" s="408"/>
      <c r="D29" s="408"/>
      <c r="E29" s="408"/>
      <c r="F29" s="408"/>
      <c r="G29" s="409"/>
    </row>
    <row r="30" spans="1:7" ht="15" customHeight="1">
      <c r="A30" s="395" t="s">
        <v>107</v>
      </c>
      <c r="B30" s="396"/>
      <c r="C30" s="396"/>
      <c r="D30" s="396"/>
      <c r="E30" s="396"/>
      <c r="F30" s="396"/>
      <c r="G30" s="397"/>
    </row>
    <row r="31" spans="1:7" ht="15.75">
      <c r="A31" s="340" t="s">
        <v>106</v>
      </c>
      <c r="B31" s="340"/>
      <c r="C31" s="340"/>
      <c r="D31" s="340"/>
      <c r="E31" s="371" t="s">
        <v>142</v>
      </c>
      <c r="F31" s="371"/>
      <c r="G31" s="371"/>
    </row>
    <row r="32" spans="1:7" ht="31.5">
      <c r="A32" s="340"/>
      <c r="B32" s="340"/>
      <c r="C32" s="340"/>
      <c r="D32" s="340"/>
      <c r="E32" s="232" t="s">
        <v>155</v>
      </c>
      <c r="F32" s="232" t="s">
        <v>133</v>
      </c>
      <c r="G32" s="232" t="s">
        <v>145</v>
      </c>
    </row>
    <row r="33" spans="1:7" ht="94.5" customHeight="1">
      <c r="A33" s="386" t="s">
        <v>198</v>
      </c>
      <c r="B33" s="386"/>
      <c r="C33" s="386"/>
      <c r="D33" s="386"/>
      <c r="E33" s="399">
        <v>10800</v>
      </c>
      <c r="F33" s="399">
        <v>0</v>
      </c>
      <c r="G33" s="399">
        <v>10800</v>
      </c>
    </row>
    <row r="34" spans="1:7" ht="21" customHeight="1">
      <c r="A34" s="400" t="s">
        <v>232</v>
      </c>
      <c r="B34" s="401"/>
      <c r="C34" s="401"/>
      <c r="D34" s="402"/>
      <c r="E34" s="399"/>
      <c r="F34" s="399"/>
      <c r="G34" s="399"/>
    </row>
    <row r="35" spans="1:7" ht="68.25" customHeight="1">
      <c r="A35" s="398" t="s">
        <v>188</v>
      </c>
      <c r="B35" s="398"/>
      <c r="C35" s="398"/>
      <c r="D35" s="398"/>
      <c r="E35" s="399"/>
      <c r="F35" s="399"/>
      <c r="G35" s="399"/>
    </row>
    <row r="36" spans="1:7" ht="15.75">
      <c r="A36" s="370" t="s">
        <v>108</v>
      </c>
      <c r="B36" s="370"/>
      <c r="C36" s="370"/>
      <c r="D36" s="370"/>
      <c r="E36" s="370"/>
      <c r="F36" s="370"/>
      <c r="G36" s="370"/>
    </row>
    <row r="37" spans="1:7" ht="15.75">
      <c r="A37" s="340" t="s">
        <v>106</v>
      </c>
      <c r="B37" s="340"/>
      <c r="C37" s="340"/>
      <c r="D37" s="340"/>
      <c r="E37" s="371" t="s">
        <v>142</v>
      </c>
      <c r="F37" s="371"/>
      <c r="G37" s="371"/>
    </row>
    <row r="38" spans="1:7" ht="31.5">
      <c r="A38" s="340"/>
      <c r="B38" s="340"/>
      <c r="C38" s="340"/>
      <c r="D38" s="340"/>
      <c r="E38" s="232" t="s">
        <v>155</v>
      </c>
      <c r="F38" s="232" t="s">
        <v>133</v>
      </c>
      <c r="G38" s="232" t="s">
        <v>145</v>
      </c>
    </row>
    <row r="39" spans="1:7" ht="84" customHeight="1">
      <c r="A39" s="386" t="s">
        <v>233</v>
      </c>
      <c r="B39" s="386"/>
      <c r="C39" s="386"/>
      <c r="D39" s="386"/>
      <c r="E39" s="233">
        <v>5700</v>
      </c>
      <c r="F39" s="233">
        <v>0</v>
      </c>
      <c r="G39" s="233">
        <v>5700</v>
      </c>
    </row>
    <row r="40" spans="1:7" ht="22.5" customHeight="1">
      <c r="A40" s="387" t="s">
        <v>109</v>
      </c>
      <c r="B40" s="387"/>
      <c r="C40" s="387"/>
      <c r="D40" s="387"/>
      <c r="E40" s="387"/>
      <c r="F40" s="387"/>
      <c r="G40" s="387"/>
    </row>
    <row r="41" spans="1:7" ht="15.75">
      <c r="A41" s="340" t="s">
        <v>106</v>
      </c>
      <c r="B41" s="340"/>
      <c r="C41" s="340"/>
      <c r="D41" s="340"/>
      <c r="E41" s="371" t="s">
        <v>142</v>
      </c>
      <c r="F41" s="371"/>
      <c r="G41" s="371"/>
    </row>
    <row r="42" spans="1:7" ht="31.5">
      <c r="A42" s="340"/>
      <c r="B42" s="340"/>
      <c r="C42" s="340"/>
      <c r="D42" s="340"/>
      <c r="E42" s="232" t="s">
        <v>155</v>
      </c>
      <c r="F42" s="232" t="s">
        <v>133</v>
      </c>
      <c r="G42" s="232" t="s">
        <v>145</v>
      </c>
    </row>
    <row r="43" spans="1:7" ht="306" customHeight="1">
      <c r="A43" s="398" t="s">
        <v>234</v>
      </c>
      <c r="B43" s="403"/>
      <c r="C43" s="403"/>
      <c r="D43" s="403"/>
      <c r="E43" s="233">
        <v>33955</v>
      </c>
      <c r="F43" s="233">
        <v>0</v>
      </c>
      <c r="G43" s="233">
        <v>33955</v>
      </c>
    </row>
    <row r="44" spans="1:7" ht="15.75">
      <c r="A44" s="370" t="s">
        <v>110</v>
      </c>
      <c r="B44" s="370"/>
      <c r="C44" s="370"/>
      <c r="D44" s="370"/>
      <c r="E44" s="370"/>
      <c r="F44" s="370"/>
      <c r="G44" s="370"/>
    </row>
    <row r="45" spans="1:7" ht="15.75">
      <c r="A45" s="340" t="s">
        <v>106</v>
      </c>
      <c r="B45" s="340"/>
      <c r="C45" s="340"/>
      <c r="D45" s="340"/>
      <c r="E45" s="371" t="s">
        <v>142</v>
      </c>
      <c r="F45" s="371"/>
      <c r="G45" s="371"/>
    </row>
    <row r="46" spans="1:7" ht="31.5">
      <c r="A46" s="340"/>
      <c r="B46" s="340"/>
      <c r="C46" s="340"/>
      <c r="D46" s="340"/>
      <c r="E46" s="232" t="s">
        <v>155</v>
      </c>
      <c r="F46" s="232" t="s">
        <v>133</v>
      </c>
      <c r="G46" s="232" t="s">
        <v>145</v>
      </c>
    </row>
    <row r="47" spans="1:7" ht="158.44999999999999" customHeight="1">
      <c r="A47" s="392" t="s">
        <v>250</v>
      </c>
      <c r="B47" s="393"/>
      <c r="C47" s="393"/>
      <c r="D47" s="394"/>
      <c r="E47" s="234">
        <v>47925</v>
      </c>
      <c r="F47" s="234">
        <v>0</v>
      </c>
      <c r="G47" s="235">
        <v>47925</v>
      </c>
    </row>
    <row r="48" spans="1:7" ht="19.5" customHeight="1">
      <c r="A48" s="236"/>
      <c r="B48" s="236"/>
      <c r="C48" s="236"/>
      <c r="D48" s="236"/>
      <c r="E48" s="237"/>
      <c r="F48" s="237"/>
      <c r="G48" s="238"/>
    </row>
    <row r="49" spans="1:7" ht="19.5" customHeight="1">
      <c r="A49" s="236"/>
      <c r="B49" s="236"/>
      <c r="C49" s="236"/>
      <c r="D49" s="236"/>
      <c r="E49" s="237"/>
      <c r="F49" s="237"/>
      <c r="G49" s="238"/>
    </row>
    <row r="50" spans="1:7" ht="19.5" customHeight="1">
      <c r="A50" s="236"/>
      <c r="B50" s="236"/>
      <c r="C50" s="236"/>
      <c r="D50" s="236"/>
      <c r="E50" s="237"/>
      <c r="F50" s="237"/>
      <c r="G50" s="238"/>
    </row>
    <row r="51" spans="1:7" ht="19.5" customHeight="1">
      <c r="A51" s="236"/>
      <c r="B51" s="236"/>
      <c r="C51" s="236"/>
      <c r="D51" s="236"/>
      <c r="E51" s="237"/>
      <c r="F51" s="237"/>
      <c r="G51" s="238"/>
    </row>
    <row r="52" spans="1:7" ht="15.75">
      <c r="A52" s="390"/>
      <c r="B52" s="390"/>
      <c r="C52" s="390"/>
      <c r="D52" s="390"/>
      <c r="E52" s="390"/>
      <c r="F52" s="390"/>
      <c r="G52" s="390"/>
    </row>
    <row r="53" spans="1:7" ht="15.75">
      <c r="A53" s="391" t="s">
        <v>111</v>
      </c>
      <c r="B53" s="391"/>
      <c r="C53" s="391"/>
      <c r="D53" s="391"/>
      <c r="E53" s="390"/>
      <c r="F53" s="390"/>
      <c r="G53" s="390"/>
    </row>
    <row r="54" spans="1:7" ht="44.25" customHeight="1">
      <c r="A54" s="239"/>
      <c r="B54" s="240" t="s">
        <v>112</v>
      </c>
      <c r="C54" s="241" t="s">
        <v>113</v>
      </c>
      <c r="D54" s="389" t="s">
        <v>163</v>
      </c>
      <c r="E54" s="389"/>
      <c r="F54" s="389" t="s">
        <v>164</v>
      </c>
      <c r="G54" s="389"/>
    </row>
    <row r="55" spans="1:7" ht="111" customHeight="1">
      <c r="A55" s="242" t="s">
        <v>114</v>
      </c>
      <c r="B55" s="242" t="s">
        <v>235</v>
      </c>
      <c r="C55" s="232" t="s">
        <v>115</v>
      </c>
      <c r="D55" s="340">
        <v>548</v>
      </c>
      <c r="E55" s="340"/>
      <c r="F55" s="371">
        <v>653</v>
      </c>
      <c r="G55" s="371"/>
    </row>
    <row r="56" spans="1:7" ht="42" customHeight="1">
      <c r="A56" s="242" t="s">
        <v>116</v>
      </c>
      <c r="B56" s="242" t="s">
        <v>127</v>
      </c>
      <c r="C56" s="232" t="s">
        <v>115</v>
      </c>
      <c r="D56" s="340">
        <v>120</v>
      </c>
      <c r="E56" s="340"/>
      <c r="F56" s="371">
        <v>226</v>
      </c>
      <c r="G56" s="371"/>
    </row>
    <row r="57" spans="1:7" ht="141.75" customHeight="1">
      <c r="A57" s="242" t="s">
        <v>117</v>
      </c>
      <c r="B57" s="242" t="s">
        <v>183</v>
      </c>
      <c r="C57" s="232" t="s">
        <v>115</v>
      </c>
      <c r="D57" s="340">
        <v>127</v>
      </c>
      <c r="E57" s="340"/>
      <c r="F57" s="371">
        <v>148</v>
      </c>
      <c r="G57" s="371"/>
    </row>
    <row r="58" spans="1:7" ht="57" customHeight="1">
      <c r="A58" s="242" t="s">
        <v>118</v>
      </c>
      <c r="B58" s="242" t="s">
        <v>119</v>
      </c>
      <c r="C58" s="232" t="s">
        <v>115</v>
      </c>
      <c r="D58" s="340">
        <v>23</v>
      </c>
      <c r="E58" s="340"/>
      <c r="F58" s="371">
        <v>44</v>
      </c>
      <c r="G58" s="371"/>
    </row>
    <row r="59" spans="1:7" ht="39.75" customHeight="1">
      <c r="A59" s="388" t="s">
        <v>120</v>
      </c>
      <c r="B59" s="242" t="s">
        <v>121</v>
      </c>
      <c r="C59" s="340" t="s">
        <v>115</v>
      </c>
      <c r="D59" s="340">
        <v>27</v>
      </c>
      <c r="E59" s="340"/>
      <c r="F59" s="341">
        <v>18</v>
      </c>
      <c r="G59" s="341"/>
    </row>
    <row r="60" spans="1:7" ht="31.5">
      <c r="A60" s="388"/>
      <c r="B60" s="242" t="s">
        <v>137</v>
      </c>
      <c r="C60" s="340"/>
      <c r="D60" s="340"/>
      <c r="E60" s="340"/>
      <c r="F60" s="341"/>
      <c r="G60" s="341"/>
    </row>
    <row r="61" spans="1:7" ht="94.5" customHeight="1">
      <c r="A61" s="242" t="s">
        <v>122</v>
      </c>
      <c r="B61" s="242" t="s">
        <v>123</v>
      </c>
      <c r="C61" s="232" t="s">
        <v>115</v>
      </c>
      <c r="D61" s="340">
        <v>24</v>
      </c>
      <c r="E61" s="340"/>
      <c r="F61" s="341">
        <v>33</v>
      </c>
      <c r="G61" s="341"/>
    </row>
    <row r="62" spans="1:7" ht="77.25" customHeight="1">
      <c r="A62" s="242" t="s">
        <v>124</v>
      </c>
      <c r="B62" s="242" t="s">
        <v>200</v>
      </c>
      <c r="C62" s="232" t="s">
        <v>115</v>
      </c>
      <c r="D62" s="340">
        <v>30</v>
      </c>
      <c r="E62" s="340"/>
      <c r="F62" s="341">
        <v>55</v>
      </c>
      <c r="G62" s="341"/>
    </row>
    <row r="63" spans="1:7" ht="15.75">
      <c r="A63" s="231"/>
      <c r="B63" s="231"/>
      <c r="C63" s="231"/>
      <c r="D63" s="231"/>
      <c r="E63" s="231"/>
      <c r="F63" s="231"/>
      <c r="G63" s="231"/>
    </row>
    <row r="64" spans="1:7" ht="15.75">
      <c r="A64" s="343"/>
      <c r="B64" s="343"/>
      <c r="C64" s="231"/>
      <c r="D64" s="231"/>
      <c r="E64" s="339"/>
      <c r="F64" s="339"/>
      <c r="G64" s="339"/>
    </row>
    <row r="65" spans="1:8" ht="15.75">
      <c r="A65" s="342"/>
      <c r="B65" s="342"/>
      <c r="C65" s="342"/>
      <c r="D65" s="342"/>
      <c r="E65" s="339"/>
      <c r="F65" s="339"/>
      <c r="G65" s="339"/>
    </row>
    <row r="66" spans="1:8" ht="15.75">
      <c r="A66" s="342"/>
      <c r="B66" s="342"/>
      <c r="C66" s="342"/>
      <c r="D66" s="342"/>
      <c r="E66" s="231"/>
      <c r="F66" s="231"/>
      <c r="G66" s="231"/>
    </row>
    <row r="67" spans="1:8" ht="15.75">
      <c r="A67" s="231"/>
      <c r="B67" s="231"/>
      <c r="C67" s="231"/>
      <c r="D67" s="231"/>
      <c r="E67" s="339"/>
      <c r="F67" s="339"/>
      <c r="G67" s="339"/>
      <c r="H67" s="97"/>
    </row>
    <row r="68" spans="1:8" ht="15.75">
      <c r="A68" s="231"/>
      <c r="B68" s="231"/>
      <c r="C68" s="231"/>
      <c r="D68" s="231"/>
      <c r="E68" s="339"/>
      <c r="F68" s="339"/>
      <c r="G68" s="339"/>
      <c r="H68" s="97"/>
    </row>
    <row r="69" spans="1:8" ht="15.75">
      <c r="A69" s="231"/>
      <c r="B69" s="231"/>
      <c r="C69" s="231"/>
      <c r="D69" s="231"/>
      <c r="E69" s="231"/>
      <c r="F69" s="231"/>
      <c r="G69" s="231"/>
    </row>
    <row r="70" spans="1:8" ht="15.75">
      <c r="A70" s="231"/>
      <c r="B70" s="231"/>
      <c r="C70" s="231"/>
      <c r="D70" s="231"/>
      <c r="E70" s="339"/>
      <c r="F70" s="339"/>
      <c r="G70" s="339"/>
    </row>
  </sheetData>
  <mergeCells count="83">
    <mergeCell ref="A28:G28"/>
    <mergeCell ref="A29:G29"/>
    <mergeCell ref="A24:G24"/>
    <mergeCell ref="A23:G23"/>
    <mergeCell ref="A25:G25"/>
    <mergeCell ref="A26:G26"/>
    <mergeCell ref="A27:G27"/>
    <mergeCell ref="A47:D47"/>
    <mergeCell ref="A30:G30"/>
    <mergeCell ref="A31:D32"/>
    <mergeCell ref="E31:G31"/>
    <mergeCell ref="A33:D33"/>
    <mergeCell ref="A35:D35"/>
    <mergeCell ref="E33:E35"/>
    <mergeCell ref="F33:F35"/>
    <mergeCell ref="G33:G35"/>
    <mergeCell ref="A34:D34"/>
    <mergeCell ref="A36:G36"/>
    <mergeCell ref="A45:D46"/>
    <mergeCell ref="E45:G45"/>
    <mergeCell ref="A44:G44"/>
    <mergeCell ref="A43:D43"/>
    <mergeCell ref="A37:D38"/>
    <mergeCell ref="A52:D52"/>
    <mergeCell ref="G52:G53"/>
    <mergeCell ref="A53:D53"/>
    <mergeCell ref="E52:E53"/>
    <mergeCell ref="F52:F53"/>
    <mergeCell ref="A59:A60"/>
    <mergeCell ref="C59:C60"/>
    <mergeCell ref="D55:E55"/>
    <mergeCell ref="D54:E54"/>
    <mergeCell ref="F54:G54"/>
    <mergeCell ref="F55:G55"/>
    <mergeCell ref="F56:G56"/>
    <mergeCell ref="D56:E56"/>
    <mergeCell ref="D57:E57"/>
    <mergeCell ref="F57:G57"/>
    <mergeCell ref="D58:E58"/>
    <mergeCell ref="F58:G58"/>
    <mergeCell ref="D59:E60"/>
    <mergeCell ref="F59:G60"/>
    <mergeCell ref="E37:G37"/>
    <mergeCell ref="A39:D39"/>
    <mergeCell ref="A40:G40"/>
    <mergeCell ref="A41:D42"/>
    <mergeCell ref="E41:G41"/>
    <mergeCell ref="F18:F22"/>
    <mergeCell ref="A14:G14"/>
    <mergeCell ref="A15:G15"/>
    <mergeCell ref="A16:D17"/>
    <mergeCell ref="E16:G16"/>
    <mergeCell ref="G18:G22"/>
    <mergeCell ref="A21:D21"/>
    <mergeCell ref="A22:D22"/>
    <mergeCell ref="A18:D18"/>
    <mergeCell ref="A19:D19"/>
    <mergeCell ref="A20:D20"/>
    <mergeCell ref="E18:E22"/>
    <mergeCell ref="A1:G1"/>
    <mergeCell ref="A4:G4"/>
    <mergeCell ref="A13:G13"/>
    <mergeCell ref="A10:G10"/>
    <mergeCell ref="A5:G5"/>
    <mergeCell ref="A6:G6"/>
    <mergeCell ref="A7:G7"/>
    <mergeCell ref="A8:G8"/>
    <mergeCell ref="A9:G9"/>
    <mergeCell ref="A3:G3"/>
    <mergeCell ref="A11:G11"/>
    <mergeCell ref="A12:G12"/>
    <mergeCell ref="E67:G67"/>
    <mergeCell ref="E68:G68"/>
    <mergeCell ref="E70:G70"/>
    <mergeCell ref="D61:E61"/>
    <mergeCell ref="F61:G61"/>
    <mergeCell ref="D62:E62"/>
    <mergeCell ref="F62:G62"/>
    <mergeCell ref="A65:D65"/>
    <mergeCell ref="A66:D66"/>
    <mergeCell ref="E65:G65"/>
    <mergeCell ref="E64:G64"/>
    <mergeCell ref="A64:B64"/>
  </mergeCells>
  <pageMargins left="0.70866141732283472" right="0.70866141732283472" top="0.74803149606299213" bottom="0.74803149606299213" header="0.31496062992125984" footer="0.31496062992125984"/>
  <pageSetup paperSize="9" scale="7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
  <sheetViews>
    <sheetView tabSelected="1" workbookViewId="0">
      <selection sqref="A1:I18"/>
    </sheetView>
  </sheetViews>
  <sheetFormatPr defaultRowHeight="15"/>
  <sheetData>
    <row r="1" spans="1:11" ht="15.75" customHeight="1">
      <c r="A1" s="243" t="s">
        <v>205</v>
      </c>
      <c r="B1" s="244"/>
      <c r="C1" s="244"/>
      <c r="D1" s="244"/>
      <c r="E1" s="244"/>
      <c r="F1" s="244"/>
      <c r="G1" s="244"/>
      <c r="H1" s="244"/>
      <c r="I1" s="11"/>
    </row>
    <row r="2" spans="1:11" ht="15.75" customHeight="1"/>
    <row r="3" spans="1:11" ht="15.75">
      <c r="A3" s="414" t="s">
        <v>206</v>
      </c>
      <c r="B3" s="414"/>
      <c r="C3" s="414"/>
      <c r="D3" s="414"/>
      <c r="E3" s="414"/>
      <c r="F3" s="414"/>
      <c r="G3" s="414"/>
      <c r="H3" s="414"/>
      <c r="I3" s="414"/>
    </row>
    <row r="4" spans="1:11" s="8" customFormat="1" ht="18.75" customHeight="1">
      <c r="A4" s="245"/>
      <c r="B4" s="245"/>
      <c r="C4" s="245"/>
      <c r="D4" s="245"/>
      <c r="E4" s="245"/>
      <c r="F4" s="245"/>
      <c r="G4" s="245"/>
      <c r="H4" s="245"/>
      <c r="I4" s="245"/>
    </row>
    <row r="5" spans="1:11" s="8" customFormat="1" ht="15" customHeight="1">
      <c r="A5" s="418" t="s">
        <v>218</v>
      </c>
      <c r="B5" s="418"/>
      <c r="C5" s="418"/>
      <c r="D5" s="418"/>
      <c r="E5" s="418"/>
      <c r="F5" s="418"/>
      <c r="G5" s="418"/>
      <c r="H5" s="418"/>
      <c r="I5" s="418"/>
    </row>
    <row r="6" spans="1:11" s="8" customFormat="1" ht="16.5" customHeight="1">
      <c r="A6" s="418"/>
      <c r="B6" s="418"/>
      <c r="C6" s="418"/>
      <c r="D6" s="418"/>
      <c r="E6" s="418"/>
      <c r="F6" s="418"/>
      <c r="G6" s="418"/>
      <c r="H6" s="418"/>
      <c r="I6" s="418"/>
    </row>
    <row r="7" spans="1:11" s="8" customFormat="1" ht="16.5" customHeight="1">
      <c r="A7" s="6"/>
      <c r="B7" s="6"/>
      <c r="C7" s="6"/>
      <c r="D7" s="6"/>
      <c r="E7" s="6"/>
      <c r="F7" s="6"/>
      <c r="G7" s="6"/>
      <c r="H7" s="6"/>
      <c r="I7" s="6"/>
      <c r="J7" s="6"/>
      <c r="K7" s="6"/>
    </row>
    <row r="8" spans="1:11">
      <c r="A8" s="6"/>
      <c r="B8" s="6"/>
      <c r="C8" s="6"/>
      <c r="D8" s="6"/>
      <c r="E8" s="6"/>
      <c r="F8" s="6"/>
      <c r="G8" s="6"/>
      <c r="H8" s="6"/>
      <c r="I8" s="6"/>
    </row>
    <row r="9" spans="1:11" ht="15.75">
      <c r="A9" s="417" t="s">
        <v>165</v>
      </c>
      <c r="B9" s="417"/>
      <c r="C9" s="417"/>
      <c r="D9" s="417"/>
      <c r="E9" s="5"/>
    </row>
    <row r="10" spans="1:11" ht="15.75">
      <c r="A10" s="417" t="s">
        <v>217</v>
      </c>
      <c r="B10" s="417"/>
      <c r="C10" s="417"/>
      <c r="D10" s="417"/>
      <c r="E10" s="5"/>
    </row>
    <row r="11" spans="1:11" ht="15.75">
      <c r="F11" s="416" t="s">
        <v>86</v>
      </c>
      <c r="G11" s="416"/>
      <c r="H11" s="416"/>
      <c r="I11" s="416"/>
      <c r="J11" s="9"/>
    </row>
    <row r="12" spans="1:11">
      <c r="F12" s="416" t="s">
        <v>87</v>
      </c>
      <c r="G12" s="416"/>
      <c r="H12" s="416"/>
      <c r="I12" s="416"/>
    </row>
    <row r="13" spans="1:11">
      <c r="F13" s="99"/>
      <c r="G13" s="99"/>
      <c r="H13" s="99"/>
      <c r="I13" s="99"/>
    </row>
    <row r="14" spans="1:11">
      <c r="F14" s="415" t="s">
        <v>132</v>
      </c>
      <c r="G14" s="415"/>
      <c r="H14" s="415"/>
      <c r="I14" s="415"/>
    </row>
  </sheetData>
  <mergeCells count="7">
    <mergeCell ref="A3:I3"/>
    <mergeCell ref="F14:I14"/>
    <mergeCell ref="F12:I12"/>
    <mergeCell ref="F11:I11"/>
    <mergeCell ref="A9:D9"/>
    <mergeCell ref="A10:D10"/>
    <mergeCell ref="A5:I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9</vt:i4>
      </vt:variant>
    </vt:vector>
  </HeadingPairs>
  <TitlesOfParts>
    <vt:vector size="9" baseType="lpstr">
      <vt:lpstr>SAŽETAK</vt:lpstr>
      <vt:lpstr> Račun prihoda i rashoda</vt:lpstr>
      <vt:lpstr>Prihodi i rashodi po izvorima</vt:lpstr>
      <vt:lpstr>Rashodi prema funkcijskoj kl</vt:lpstr>
      <vt:lpstr>Račun financiranja</vt:lpstr>
      <vt:lpstr>POSEBNI DIO</vt:lpstr>
      <vt:lpstr>Članak 8.</vt:lpstr>
      <vt:lpstr>Članak 9.</vt:lpstr>
      <vt:lpstr>ZAVRŠNE ODREDBE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 Lacković</dc:creator>
  <cp:lastModifiedBy>DV Izvor</cp:lastModifiedBy>
  <cp:lastPrinted>2024-12-30T06:32:45Z</cp:lastPrinted>
  <dcterms:created xsi:type="dcterms:W3CDTF">2022-08-12T12:51:27Z</dcterms:created>
  <dcterms:modified xsi:type="dcterms:W3CDTF">2024-12-30T06:50:45Z</dcterms:modified>
</cp:coreProperties>
</file>